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haswem00\Downloads\"/>
    </mc:Choice>
  </mc:AlternateContent>
  <bookViews>
    <workbookView xWindow="0" yWindow="0" windowWidth="19200" windowHeight="7300" tabRatio="742"/>
  </bookViews>
  <sheets>
    <sheet name="Registration Membership Slate S" sheetId="19" r:id="rId1"/>
    <sheet name="Results" sheetId="7" r:id="rId2"/>
    <sheet name="Goal scorers" sheetId="6" r:id="rId3"/>
    <sheet name="Assists" sheetId="5" r:id="rId4"/>
    <sheet name="Golden gloves" sheetId="4" r:id="rId5"/>
    <sheet name="MOTM" sheetId="3" r:id="rId6"/>
    <sheet name="DOTD" sheetId="2" r:id="rId7"/>
    <sheet name="Overdue debtors list" sheetId="25" r:id="rId8"/>
  </sheets>
  <definedNames>
    <definedName name="_xlnm._FilterDatabase" localSheetId="3" hidden="1">Assists!$C$8:$Z$8</definedName>
    <definedName name="_xlnm._FilterDatabase" localSheetId="2" hidden="1">'Goal scorers'!$C$8:$Z$8</definedName>
    <definedName name="_xlnm._FilterDatabase" localSheetId="4" hidden="1">'Golden gloves'!$C$8:$Z$8</definedName>
    <definedName name="_xlnm._FilterDatabase" localSheetId="5" hidden="1">MOTM!$C$7:$J$7</definedName>
    <definedName name="_xlnm._FilterDatabase" localSheetId="0" hidden="1">'Registration Membership Slate S'!$C$14:$I$159</definedName>
    <definedName name="_xlnm._FilterDatabase" localSheetId="1" hidden="1">Results!$B$7:$F$25</definedName>
    <definedName name="_xlnm.Print_Area" localSheetId="0">'Registration Membership Slate S'!$A$1:$P$165</definedName>
  </definedNames>
  <calcPr calcId="152511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7" i="2" l="1"/>
  <c r="J12" i="2"/>
  <c r="J17" i="3"/>
  <c r="J19" i="3"/>
  <c r="J20" i="3"/>
  <c r="X16" i="4"/>
  <c r="Y16" i="4"/>
  <c r="W16" i="4"/>
  <c r="T16" i="4"/>
  <c r="Q16" i="4"/>
  <c r="N16" i="4"/>
  <c r="K16" i="4"/>
  <c r="H16" i="4"/>
  <c r="E16" i="4"/>
  <c r="W25" i="5"/>
  <c r="X25" i="5"/>
  <c r="Z25" i="5" s="1"/>
  <c r="Y25" i="5"/>
  <c r="T25" i="5"/>
  <c r="Q25" i="5"/>
  <c r="Q27" i="5"/>
  <c r="N25" i="5"/>
  <c r="N27" i="5"/>
  <c r="K25" i="5"/>
  <c r="K27" i="5"/>
  <c r="K28" i="5"/>
  <c r="H25" i="5"/>
  <c r="H27" i="5"/>
  <c r="H28" i="5"/>
  <c r="H29" i="5"/>
  <c r="E25" i="5"/>
  <c r="E27" i="5"/>
  <c r="E28" i="5"/>
  <c r="E29" i="5"/>
  <c r="E30" i="5"/>
  <c r="E18" i="5"/>
  <c r="E31" i="5"/>
  <c r="E19" i="5"/>
  <c r="E32" i="5"/>
  <c r="E33" i="5"/>
  <c r="E13" i="5"/>
  <c r="E34" i="5"/>
  <c r="E35" i="5"/>
  <c r="E14" i="5"/>
  <c r="E36" i="5"/>
  <c r="E37" i="5"/>
  <c r="W32" i="6"/>
  <c r="X32" i="6"/>
  <c r="Y32" i="6"/>
  <c r="W28" i="6"/>
  <c r="X28" i="6"/>
  <c r="Y28" i="6"/>
  <c r="Z28" i="6"/>
  <c r="W26" i="6"/>
  <c r="X26" i="6"/>
  <c r="Z26" i="6" s="1"/>
  <c r="Y26" i="6"/>
  <c r="W27" i="6"/>
  <c r="X27" i="6"/>
  <c r="Y27" i="6"/>
  <c r="Z27" i="6" s="1"/>
  <c r="W29" i="6"/>
  <c r="X29" i="6"/>
  <c r="Z29" i="6" s="1"/>
  <c r="Y29" i="6"/>
  <c r="W30" i="6"/>
  <c r="X30" i="6"/>
  <c r="Y30" i="6"/>
  <c r="Z30" i="6"/>
  <c r="W31" i="6"/>
  <c r="X31" i="6"/>
  <c r="Y31" i="6"/>
  <c r="W33" i="6"/>
  <c r="X33" i="6"/>
  <c r="Y33" i="6"/>
  <c r="Z33" i="6"/>
  <c r="W35" i="6"/>
  <c r="X35" i="6"/>
  <c r="Y35" i="6"/>
  <c r="W34" i="6"/>
  <c r="X34" i="6"/>
  <c r="Z34" i="6" s="1"/>
  <c r="Y34" i="6"/>
  <c r="W36" i="6"/>
  <c r="X36" i="6"/>
  <c r="Z36" i="6" s="1"/>
  <c r="Y36" i="6"/>
  <c r="W21" i="6"/>
  <c r="X21" i="6"/>
  <c r="Z21" i="6" s="1"/>
  <c r="Y21" i="6"/>
  <c r="W37" i="6"/>
  <c r="X37" i="6"/>
  <c r="Y37" i="6"/>
  <c r="W38" i="6"/>
  <c r="X38" i="6"/>
  <c r="Z38" i="6" s="1"/>
  <c r="Y38" i="6"/>
  <c r="W39" i="6"/>
  <c r="X39" i="6"/>
  <c r="Y39" i="6"/>
  <c r="W40" i="6"/>
  <c r="X40" i="6"/>
  <c r="Y40" i="6"/>
  <c r="Z40" i="6"/>
  <c r="W41" i="6"/>
  <c r="X41" i="6"/>
  <c r="Z41" i="6" s="1"/>
  <c r="Y41" i="6"/>
  <c r="W42" i="6"/>
  <c r="X42" i="6"/>
  <c r="Y42" i="6"/>
  <c r="Z42" i="6"/>
  <c r="W24" i="6"/>
  <c r="X24" i="6"/>
  <c r="Y24" i="6"/>
  <c r="W44" i="6"/>
  <c r="X44" i="6"/>
  <c r="Y44" i="6"/>
  <c r="Z44" i="6" s="1"/>
  <c r="W43" i="6"/>
  <c r="X43" i="6"/>
  <c r="Z43" i="6" s="1"/>
  <c r="Y43" i="6"/>
  <c r="T32" i="6"/>
  <c r="T28" i="6"/>
  <c r="T26" i="6"/>
  <c r="T27" i="6"/>
  <c r="T29" i="6"/>
  <c r="T30" i="6"/>
  <c r="T31" i="6"/>
  <c r="T33" i="6"/>
  <c r="T35" i="6"/>
  <c r="T34" i="6"/>
  <c r="T36" i="6"/>
  <c r="T21" i="6"/>
  <c r="T37" i="6"/>
  <c r="T38" i="6"/>
  <c r="T39" i="6"/>
  <c r="T40" i="6"/>
  <c r="T41" i="6"/>
  <c r="T42" i="6"/>
  <c r="T24" i="6"/>
  <c r="T44" i="6"/>
  <c r="T43" i="6"/>
  <c r="T45" i="6"/>
  <c r="T46" i="6"/>
  <c r="Q32" i="6"/>
  <c r="Q28" i="6"/>
  <c r="Q26" i="6"/>
  <c r="Q27" i="6"/>
  <c r="Q29" i="6"/>
  <c r="Q30" i="6"/>
  <c r="Q31" i="6"/>
  <c r="Q33" i="6"/>
  <c r="Q35" i="6"/>
  <c r="Q34" i="6"/>
  <c r="Q36" i="6"/>
  <c r="Q21" i="6"/>
  <c r="Q37" i="6"/>
  <c r="Q38" i="6"/>
  <c r="Q39" i="6"/>
  <c r="Q40" i="6"/>
  <c r="Q41" i="6"/>
  <c r="Q42" i="6"/>
  <c r="Q24" i="6"/>
  <c r="Q44" i="6"/>
  <c r="Q43" i="6"/>
  <c r="Q45" i="6"/>
  <c r="Q46" i="6"/>
  <c r="N32" i="6"/>
  <c r="N28" i="6"/>
  <c r="N26" i="6"/>
  <c r="N27" i="6"/>
  <c r="N29" i="6"/>
  <c r="N30" i="6"/>
  <c r="N31" i="6"/>
  <c r="N33" i="6"/>
  <c r="N35" i="6"/>
  <c r="N34" i="6"/>
  <c r="N36" i="6"/>
  <c r="N21" i="6"/>
  <c r="N37" i="6"/>
  <c r="N38" i="6"/>
  <c r="N39" i="6"/>
  <c r="N40" i="6"/>
  <c r="N41" i="6"/>
  <c r="N42" i="6"/>
  <c r="N24" i="6"/>
  <c r="N44" i="6"/>
  <c r="N43" i="6"/>
  <c r="K32" i="6"/>
  <c r="K28" i="6"/>
  <c r="K26" i="6"/>
  <c r="K27" i="6"/>
  <c r="K29" i="6"/>
  <c r="K30" i="6"/>
  <c r="K31" i="6"/>
  <c r="K33" i="6"/>
  <c r="K35" i="6"/>
  <c r="K34" i="6"/>
  <c r="K36" i="6"/>
  <c r="K21" i="6"/>
  <c r="K37" i="6"/>
  <c r="K38" i="6"/>
  <c r="K39" i="6"/>
  <c r="K40" i="6"/>
  <c r="K41" i="6"/>
  <c r="K42" i="6"/>
  <c r="K24" i="6"/>
  <c r="K44" i="6"/>
  <c r="K43" i="6"/>
  <c r="K45" i="6"/>
  <c r="H32" i="6"/>
  <c r="H28" i="6"/>
  <c r="H26" i="6"/>
  <c r="H27" i="6"/>
  <c r="H29" i="6"/>
  <c r="H30" i="6"/>
  <c r="H31" i="6"/>
  <c r="H33" i="6"/>
  <c r="H35" i="6"/>
  <c r="H34" i="6"/>
  <c r="H36" i="6"/>
  <c r="H21" i="6"/>
  <c r="H37" i="6"/>
  <c r="H38" i="6"/>
  <c r="H39" i="6"/>
  <c r="H40" i="6"/>
  <c r="H41" i="6"/>
  <c r="H42" i="6"/>
  <c r="H24" i="6"/>
  <c r="H44" i="6"/>
  <c r="H43" i="6"/>
  <c r="H45" i="6"/>
  <c r="H46" i="6"/>
  <c r="H47" i="6"/>
  <c r="H48" i="6"/>
  <c r="E32" i="6"/>
  <c r="E28" i="6"/>
  <c r="E26" i="6"/>
  <c r="E27" i="6"/>
  <c r="E29" i="6"/>
  <c r="E30" i="6"/>
  <c r="E31" i="6"/>
  <c r="E33" i="6"/>
  <c r="E35" i="6"/>
  <c r="E34" i="6"/>
  <c r="E36" i="6"/>
  <c r="E21" i="6"/>
  <c r="E37" i="6"/>
  <c r="E38" i="6"/>
  <c r="E39" i="6"/>
  <c r="E40" i="6"/>
  <c r="E41" i="6"/>
  <c r="E42" i="6"/>
  <c r="E24" i="6"/>
  <c r="E44" i="6"/>
  <c r="E43" i="6"/>
  <c r="E45" i="6"/>
  <c r="E46" i="6"/>
  <c r="E47" i="6"/>
  <c r="E48" i="6"/>
  <c r="E49" i="6"/>
  <c r="Z16" i="4" l="1"/>
  <c r="Z35" i="6"/>
  <c r="Z37" i="6"/>
  <c r="Z39" i="6"/>
  <c r="Z32" i="6"/>
  <c r="Z31" i="6"/>
  <c r="Z24" i="6"/>
  <c r="W26" i="5"/>
  <c r="X26" i="5"/>
  <c r="Y26" i="5"/>
  <c r="T26" i="5"/>
  <c r="Q26" i="5"/>
  <c r="N26" i="5"/>
  <c r="K26" i="5"/>
  <c r="H26" i="5"/>
  <c r="E26" i="5"/>
  <c r="Z26" i="5" l="1"/>
  <c r="J17" i="2"/>
  <c r="J18" i="2"/>
  <c r="J19" i="2"/>
  <c r="J20" i="2"/>
  <c r="J21" i="2"/>
  <c r="J22" i="2"/>
  <c r="J23" i="2"/>
  <c r="J24" i="2"/>
  <c r="J8" i="2"/>
  <c r="J25" i="2"/>
  <c r="J26" i="2"/>
  <c r="J9" i="2"/>
  <c r="J29" i="2"/>
  <c r="J28" i="2"/>
  <c r="J10" i="2"/>
  <c r="J30" i="2"/>
  <c r="J31" i="2"/>
  <c r="J11" i="2"/>
  <c r="J32" i="2"/>
  <c r="J33" i="2"/>
  <c r="J34" i="2"/>
  <c r="J35" i="2"/>
  <c r="J12" i="3"/>
  <c r="J13" i="3"/>
  <c r="J16" i="3"/>
  <c r="J14" i="3"/>
  <c r="J15" i="3"/>
  <c r="J18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11" i="3"/>
  <c r="J34" i="3"/>
  <c r="W10" i="4"/>
  <c r="X10" i="4"/>
  <c r="Z10" i="4" s="1"/>
  <c r="Y10" i="4"/>
  <c r="W18" i="4"/>
  <c r="X18" i="4"/>
  <c r="Y18" i="4"/>
  <c r="W11" i="4"/>
  <c r="X11" i="4"/>
  <c r="Y11" i="4"/>
  <c r="W12" i="4"/>
  <c r="X12" i="4"/>
  <c r="Z12" i="4" s="1"/>
  <c r="Y12" i="4"/>
  <c r="W13" i="4"/>
  <c r="X13" i="4"/>
  <c r="Y13" i="4"/>
  <c r="W15" i="4"/>
  <c r="X15" i="4"/>
  <c r="Y15" i="4"/>
  <c r="W17" i="4"/>
  <c r="X17" i="4"/>
  <c r="Z17" i="4" s="1"/>
  <c r="Y17" i="4"/>
  <c r="W14" i="4"/>
  <c r="X14" i="4"/>
  <c r="Y14" i="4"/>
  <c r="Z14" i="4"/>
  <c r="T10" i="4"/>
  <c r="T18" i="4"/>
  <c r="T11" i="4"/>
  <c r="T12" i="4"/>
  <c r="T13" i="4"/>
  <c r="T15" i="4"/>
  <c r="T17" i="4"/>
  <c r="T14" i="4"/>
  <c r="T19" i="4"/>
  <c r="T20" i="4"/>
  <c r="T21" i="4"/>
  <c r="T22" i="4"/>
  <c r="T23" i="4"/>
  <c r="T24" i="4"/>
  <c r="Q10" i="4"/>
  <c r="Q18" i="4"/>
  <c r="Q11" i="4"/>
  <c r="Q12" i="4"/>
  <c r="Q13" i="4"/>
  <c r="Q15" i="4"/>
  <c r="Q17" i="4"/>
  <c r="Q14" i="4"/>
  <c r="N10" i="4"/>
  <c r="N18" i="4"/>
  <c r="N11" i="4"/>
  <c r="N12" i="4"/>
  <c r="N13" i="4"/>
  <c r="N15" i="4"/>
  <c r="N17" i="4"/>
  <c r="N14" i="4"/>
  <c r="K10" i="4"/>
  <c r="K18" i="4"/>
  <c r="K11" i="4"/>
  <c r="K12" i="4"/>
  <c r="K13" i="4"/>
  <c r="K15" i="4"/>
  <c r="K17" i="4"/>
  <c r="K14" i="4"/>
  <c r="H10" i="4"/>
  <c r="H18" i="4"/>
  <c r="H11" i="4"/>
  <c r="H12" i="4"/>
  <c r="H13" i="4"/>
  <c r="H15" i="4"/>
  <c r="H17" i="4"/>
  <c r="H14" i="4"/>
  <c r="E10" i="4"/>
  <c r="E18" i="4"/>
  <c r="E11" i="4"/>
  <c r="E12" i="4"/>
  <c r="E13" i="4"/>
  <c r="E15" i="4"/>
  <c r="E17" i="4"/>
  <c r="E14" i="4"/>
  <c r="W21" i="5"/>
  <c r="X21" i="5"/>
  <c r="Y21" i="5"/>
  <c r="W22" i="5"/>
  <c r="X22" i="5"/>
  <c r="Z22" i="5" s="1"/>
  <c r="Y22" i="5"/>
  <c r="W23" i="5"/>
  <c r="X23" i="5"/>
  <c r="Y23" i="5"/>
  <c r="W34" i="5"/>
  <c r="X34" i="5"/>
  <c r="Y34" i="5"/>
  <c r="W30" i="5"/>
  <c r="X30" i="5"/>
  <c r="Y30" i="5"/>
  <c r="W18" i="5"/>
  <c r="X18" i="5"/>
  <c r="Y18" i="5"/>
  <c r="W31" i="5"/>
  <c r="X31" i="5"/>
  <c r="Y31" i="5"/>
  <c r="W19" i="5"/>
  <c r="X19" i="5"/>
  <c r="Y19" i="5"/>
  <c r="W32" i="5"/>
  <c r="X32" i="5"/>
  <c r="Y32" i="5"/>
  <c r="W20" i="5"/>
  <c r="X20" i="5"/>
  <c r="Z20" i="5" s="1"/>
  <c r="Y20" i="5"/>
  <c r="W33" i="5"/>
  <c r="X33" i="5"/>
  <c r="Y33" i="5"/>
  <c r="W35" i="5"/>
  <c r="X35" i="5"/>
  <c r="Y35" i="5"/>
  <c r="W14" i="5"/>
  <c r="X14" i="5"/>
  <c r="Y14" i="5"/>
  <c r="W36" i="5"/>
  <c r="X36" i="5"/>
  <c r="Y36" i="5"/>
  <c r="W37" i="5"/>
  <c r="X37" i="5"/>
  <c r="Y37" i="5"/>
  <c r="W38" i="5"/>
  <c r="X38" i="5"/>
  <c r="Y38" i="5"/>
  <c r="W39" i="5"/>
  <c r="X39" i="5"/>
  <c r="Y39" i="5"/>
  <c r="W40" i="5"/>
  <c r="X40" i="5"/>
  <c r="Y40" i="5"/>
  <c r="W15" i="5"/>
  <c r="X15" i="5"/>
  <c r="Y15" i="5"/>
  <c r="W41" i="5"/>
  <c r="X41" i="5"/>
  <c r="Y41" i="5"/>
  <c r="W42" i="5"/>
  <c r="X42" i="5"/>
  <c r="Y42" i="5"/>
  <c r="W43" i="5"/>
  <c r="X43" i="5"/>
  <c r="Y43" i="5"/>
  <c r="Z43" i="5"/>
  <c r="W45" i="5"/>
  <c r="X45" i="5"/>
  <c r="Y45" i="5"/>
  <c r="W44" i="5"/>
  <c r="X44" i="5"/>
  <c r="Y44" i="5"/>
  <c r="T21" i="5"/>
  <c r="T22" i="5"/>
  <c r="T23" i="5"/>
  <c r="T34" i="5"/>
  <c r="T30" i="5"/>
  <c r="T18" i="5"/>
  <c r="T31" i="5"/>
  <c r="T19" i="5"/>
  <c r="T32" i="5"/>
  <c r="T20" i="5"/>
  <c r="T33" i="5"/>
  <c r="T35" i="5"/>
  <c r="T14" i="5"/>
  <c r="T36" i="5"/>
  <c r="T37" i="5"/>
  <c r="T38" i="5"/>
  <c r="T39" i="5"/>
  <c r="T40" i="5"/>
  <c r="T15" i="5"/>
  <c r="T41" i="5"/>
  <c r="T42" i="5"/>
  <c r="T43" i="5"/>
  <c r="T45" i="5"/>
  <c r="T44" i="5"/>
  <c r="Q21" i="5"/>
  <c r="Q22" i="5"/>
  <c r="Q23" i="5"/>
  <c r="Q34" i="5"/>
  <c r="Q30" i="5"/>
  <c r="Q18" i="5"/>
  <c r="Q31" i="5"/>
  <c r="Q19" i="5"/>
  <c r="Q32" i="5"/>
  <c r="Q20" i="5"/>
  <c r="Q33" i="5"/>
  <c r="Q35" i="5"/>
  <c r="Q14" i="5"/>
  <c r="Q36" i="5"/>
  <c r="Q37" i="5"/>
  <c r="Q38" i="5"/>
  <c r="Q39" i="5"/>
  <c r="Q40" i="5"/>
  <c r="Q15" i="5"/>
  <c r="Q41" i="5"/>
  <c r="Q42" i="5"/>
  <c r="Q43" i="5"/>
  <c r="Q45" i="5"/>
  <c r="Q44" i="5"/>
  <c r="N21" i="5"/>
  <c r="N22" i="5"/>
  <c r="N23" i="5"/>
  <c r="N34" i="5"/>
  <c r="N30" i="5"/>
  <c r="N18" i="5"/>
  <c r="N31" i="5"/>
  <c r="N19" i="5"/>
  <c r="N32" i="5"/>
  <c r="N20" i="5"/>
  <c r="N33" i="5"/>
  <c r="N35" i="5"/>
  <c r="N14" i="5"/>
  <c r="N36" i="5"/>
  <c r="N37" i="5"/>
  <c r="N38" i="5"/>
  <c r="N39" i="5"/>
  <c r="N40" i="5"/>
  <c r="N15" i="5"/>
  <c r="N41" i="5"/>
  <c r="N42" i="5"/>
  <c r="N43" i="5"/>
  <c r="N45" i="5"/>
  <c r="N44" i="5"/>
  <c r="K21" i="5"/>
  <c r="K22" i="5"/>
  <c r="K23" i="5"/>
  <c r="K34" i="5"/>
  <c r="K30" i="5"/>
  <c r="K18" i="5"/>
  <c r="K31" i="5"/>
  <c r="K19" i="5"/>
  <c r="K32" i="5"/>
  <c r="K20" i="5"/>
  <c r="K33" i="5"/>
  <c r="K35" i="5"/>
  <c r="K14" i="5"/>
  <c r="K36" i="5"/>
  <c r="K37" i="5"/>
  <c r="K38" i="5"/>
  <c r="K39" i="5"/>
  <c r="K40" i="5"/>
  <c r="K15" i="5"/>
  <c r="K41" i="5"/>
  <c r="K42" i="5"/>
  <c r="K43" i="5"/>
  <c r="K45" i="5"/>
  <c r="K44" i="5"/>
  <c r="H21" i="5"/>
  <c r="H22" i="5"/>
  <c r="H23" i="5"/>
  <c r="H34" i="5"/>
  <c r="H30" i="5"/>
  <c r="H18" i="5"/>
  <c r="H31" i="5"/>
  <c r="H19" i="5"/>
  <c r="H32" i="5"/>
  <c r="H20" i="5"/>
  <c r="H33" i="5"/>
  <c r="H35" i="5"/>
  <c r="H14" i="5"/>
  <c r="H36" i="5"/>
  <c r="H37" i="5"/>
  <c r="H38" i="5"/>
  <c r="H39" i="5"/>
  <c r="H40" i="5"/>
  <c r="H15" i="5"/>
  <c r="H41" i="5"/>
  <c r="H42" i="5"/>
  <c r="H43" i="5"/>
  <c r="H45" i="5"/>
  <c r="H44" i="5"/>
  <c r="E21" i="5"/>
  <c r="E22" i="5"/>
  <c r="E23" i="5"/>
  <c r="E20" i="5"/>
  <c r="E38" i="5"/>
  <c r="E39" i="5"/>
  <c r="E40" i="5"/>
  <c r="E15" i="5"/>
  <c r="E41" i="5"/>
  <c r="E42" i="5"/>
  <c r="E43" i="5"/>
  <c r="E45" i="5"/>
  <c r="E44" i="5"/>
  <c r="W9" i="6"/>
  <c r="X9" i="6"/>
  <c r="Y9" i="6"/>
  <c r="W14" i="6"/>
  <c r="X14" i="6"/>
  <c r="Y14" i="6"/>
  <c r="W11" i="6"/>
  <c r="X11" i="6"/>
  <c r="Y11" i="6"/>
  <c r="Z11" i="6" s="1"/>
  <c r="W12" i="6"/>
  <c r="X12" i="6"/>
  <c r="Y12" i="6"/>
  <c r="Z12" i="6" s="1"/>
  <c r="W20" i="6"/>
  <c r="X20" i="6"/>
  <c r="Y20" i="6"/>
  <c r="W16" i="6"/>
  <c r="X16" i="6"/>
  <c r="Y16" i="6"/>
  <c r="W17" i="6"/>
  <c r="X17" i="6"/>
  <c r="Y17" i="6"/>
  <c r="W25" i="6"/>
  <c r="X25" i="6"/>
  <c r="Y25" i="6"/>
  <c r="W18" i="6"/>
  <c r="X18" i="6"/>
  <c r="Y18" i="6"/>
  <c r="W19" i="6"/>
  <c r="X19" i="6"/>
  <c r="Y19" i="6"/>
  <c r="W15" i="6"/>
  <c r="X15" i="6"/>
  <c r="Y15" i="6"/>
  <c r="W13" i="6"/>
  <c r="X13" i="6"/>
  <c r="Y13" i="6"/>
  <c r="W22" i="6"/>
  <c r="X22" i="6"/>
  <c r="Z22" i="6" s="1"/>
  <c r="Y22" i="6"/>
  <c r="W23" i="6"/>
  <c r="X23" i="6"/>
  <c r="Y23" i="6"/>
  <c r="W45" i="6"/>
  <c r="X45" i="6"/>
  <c r="Y45" i="6"/>
  <c r="W46" i="6"/>
  <c r="X46" i="6"/>
  <c r="Y46" i="6"/>
  <c r="W47" i="6"/>
  <c r="X47" i="6"/>
  <c r="Y47" i="6"/>
  <c r="W48" i="6"/>
  <c r="X48" i="6"/>
  <c r="Y48" i="6"/>
  <c r="W49" i="6"/>
  <c r="X49" i="6"/>
  <c r="Y49" i="6"/>
  <c r="T9" i="6"/>
  <c r="T14" i="6"/>
  <c r="T11" i="6"/>
  <c r="T12" i="6"/>
  <c r="T20" i="6"/>
  <c r="T16" i="6"/>
  <c r="T17" i="6"/>
  <c r="T25" i="6"/>
  <c r="T18" i="6"/>
  <c r="T19" i="6"/>
  <c r="T15" i="6"/>
  <c r="T13" i="6"/>
  <c r="T22" i="6"/>
  <c r="T23" i="6"/>
  <c r="T47" i="6"/>
  <c r="T48" i="6"/>
  <c r="T49" i="6"/>
  <c r="Q9" i="6"/>
  <c r="Q14" i="6"/>
  <c r="Q11" i="6"/>
  <c r="Q12" i="6"/>
  <c r="Q20" i="6"/>
  <c r="Q16" i="6"/>
  <c r="Q17" i="6"/>
  <c r="Q25" i="6"/>
  <c r="Q18" i="6"/>
  <c r="Q19" i="6"/>
  <c r="Q15" i="6"/>
  <c r="Q13" i="6"/>
  <c r="Q22" i="6"/>
  <c r="Q23" i="6"/>
  <c r="Q47" i="6"/>
  <c r="Q48" i="6"/>
  <c r="Q49" i="6"/>
  <c r="N9" i="6"/>
  <c r="N14" i="6"/>
  <c r="N11" i="6"/>
  <c r="N12" i="6"/>
  <c r="N20" i="6"/>
  <c r="N16" i="6"/>
  <c r="N17" i="6"/>
  <c r="N25" i="6"/>
  <c r="N18" i="6"/>
  <c r="N19" i="6"/>
  <c r="N15" i="6"/>
  <c r="N13" i="6"/>
  <c r="N22" i="6"/>
  <c r="N23" i="6"/>
  <c r="N45" i="6"/>
  <c r="N46" i="6"/>
  <c r="N47" i="6"/>
  <c r="N48" i="6"/>
  <c r="N49" i="6"/>
  <c r="K9" i="6"/>
  <c r="K14" i="6"/>
  <c r="K11" i="6"/>
  <c r="K12" i="6"/>
  <c r="K20" i="6"/>
  <c r="K16" i="6"/>
  <c r="K17" i="6"/>
  <c r="K25" i="6"/>
  <c r="K18" i="6"/>
  <c r="K19" i="6"/>
  <c r="K15" i="6"/>
  <c r="K13" i="6"/>
  <c r="K22" i="6"/>
  <c r="K23" i="6"/>
  <c r="K46" i="6"/>
  <c r="K47" i="6"/>
  <c r="K48" i="6"/>
  <c r="K49" i="6"/>
  <c r="H9" i="6"/>
  <c r="H14" i="6"/>
  <c r="H11" i="6"/>
  <c r="H12" i="6"/>
  <c r="H20" i="6"/>
  <c r="H16" i="6"/>
  <c r="H17" i="6"/>
  <c r="H25" i="6"/>
  <c r="H18" i="6"/>
  <c r="H19" i="6"/>
  <c r="H15" i="6"/>
  <c r="H13" i="6"/>
  <c r="H22" i="6"/>
  <c r="H23" i="6"/>
  <c r="H49" i="6"/>
  <c r="E9" i="6"/>
  <c r="E14" i="6"/>
  <c r="E11" i="6"/>
  <c r="E12" i="6"/>
  <c r="E20" i="6"/>
  <c r="E16" i="6"/>
  <c r="E17" i="6"/>
  <c r="E25" i="6"/>
  <c r="E18" i="6"/>
  <c r="E19" i="6"/>
  <c r="E15" i="6"/>
  <c r="E13" i="6"/>
  <c r="E22" i="6"/>
  <c r="E23" i="6"/>
  <c r="Z15" i="4" l="1"/>
  <c r="Z11" i="4"/>
  <c r="Z33" i="5"/>
  <c r="Z37" i="5"/>
  <c r="Z35" i="5"/>
  <c r="Z36" i="5"/>
  <c r="Z38" i="5"/>
  <c r="Z25" i="6"/>
  <c r="Z13" i="6"/>
  <c r="Z19" i="6"/>
  <c r="Z14" i="6"/>
  <c r="Z23" i="6"/>
  <c r="Z18" i="6"/>
  <c r="Z20" i="6"/>
  <c r="Z49" i="6"/>
  <c r="Z17" i="6"/>
  <c r="Z16" i="6"/>
  <c r="Z15" i="6"/>
  <c r="Z45" i="6"/>
  <c r="Z47" i="6"/>
  <c r="Z9" i="6"/>
  <c r="Z48" i="6"/>
  <c r="Z46" i="6"/>
  <c r="Z31" i="5"/>
  <c r="Z41" i="5"/>
  <c r="Z21" i="5"/>
  <c r="Z44" i="5"/>
  <c r="Z23" i="5"/>
  <c r="Z19" i="5"/>
  <c r="Z45" i="5"/>
  <c r="Z40" i="5"/>
  <c r="Z30" i="5"/>
  <c r="Z39" i="5"/>
  <c r="Z15" i="5"/>
  <c r="Z34" i="5"/>
  <c r="Z42" i="5"/>
  <c r="Z18" i="5"/>
  <c r="Z32" i="5"/>
  <c r="Z14" i="5"/>
  <c r="Z18" i="4"/>
  <c r="Z13" i="4"/>
  <c r="N24" i="5"/>
  <c r="Q24" i="5"/>
  <c r="T24" i="5"/>
  <c r="W24" i="5"/>
  <c r="X24" i="5"/>
  <c r="Y24" i="5"/>
  <c r="E24" i="5"/>
  <c r="H24" i="5"/>
  <c r="K24" i="5"/>
  <c r="C37" i="2"/>
  <c r="D37" i="2"/>
  <c r="E37" i="2"/>
  <c r="G37" i="2"/>
  <c r="H37" i="2"/>
  <c r="I37" i="2"/>
  <c r="F37" i="2"/>
  <c r="J15" i="2"/>
  <c r="J13" i="2"/>
  <c r="Z24" i="5" l="1"/>
  <c r="O6" i="19"/>
  <c r="M6" i="19"/>
  <c r="L6" i="19"/>
  <c r="M7" i="19"/>
  <c r="L7" i="19"/>
  <c r="P6" i="19" l="1"/>
  <c r="N6" i="19"/>
  <c r="O11" i="19"/>
  <c r="O10" i="19"/>
  <c r="M11" i="19"/>
  <c r="M10" i="19"/>
  <c r="L11" i="19"/>
  <c r="L10" i="19"/>
  <c r="P11" i="19" l="1"/>
  <c r="N11" i="19"/>
  <c r="J14" i="2"/>
  <c r="J16" i="2"/>
  <c r="W27" i="5"/>
  <c r="X27" i="5"/>
  <c r="Y27" i="5"/>
  <c r="W28" i="5"/>
  <c r="X28" i="5"/>
  <c r="Y28" i="5"/>
  <c r="T27" i="5"/>
  <c r="T28" i="5"/>
  <c r="Q28" i="5"/>
  <c r="N28" i="5"/>
  <c r="E12" i="5"/>
  <c r="H12" i="5"/>
  <c r="K12" i="5"/>
  <c r="N12" i="5"/>
  <c r="Q12" i="5"/>
  <c r="T12" i="5"/>
  <c r="W12" i="5"/>
  <c r="X12" i="5"/>
  <c r="Y12" i="5"/>
  <c r="Z28" i="5" l="1"/>
  <c r="Z27" i="5"/>
  <c r="Z12" i="5"/>
  <c r="E2" i="7"/>
  <c r="D47" i="5" l="1"/>
  <c r="F47" i="5"/>
  <c r="G47" i="5"/>
  <c r="I47" i="5"/>
  <c r="J47" i="5"/>
  <c r="L47" i="5"/>
  <c r="M47" i="5"/>
  <c r="O47" i="5"/>
  <c r="P47" i="5"/>
  <c r="R47" i="5"/>
  <c r="S47" i="5"/>
  <c r="U47" i="5"/>
  <c r="V47" i="5"/>
  <c r="C47" i="5"/>
  <c r="W16" i="5"/>
  <c r="X16" i="5"/>
  <c r="Z16" i="5" s="1"/>
  <c r="Y16" i="5"/>
  <c r="W10" i="5"/>
  <c r="X10" i="5"/>
  <c r="Y10" i="5"/>
  <c r="W11" i="5"/>
  <c r="X11" i="5"/>
  <c r="Y11" i="5"/>
  <c r="W17" i="5"/>
  <c r="X17" i="5"/>
  <c r="Y17" i="5"/>
  <c r="W29" i="5"/>
  <c r="X29" i="5"/>
  <c r="Y29" i="5"/>
  <c r="W13" i="5"/>
  <c r="X13" i="5"/>
  <c r="Y13" i="5"/>
  <c r="T16" i="5"/>
  <c r="T10" i="5"/>
  <c r="T11" i="5"/>
  <c r="T17" i="5"/>
  <c r="T29" i="5"/>
  <c r="T13" i="5"/>
  <c r="Q16" i="5"/>
  <c r="Q10" i="5"/>
  <c r="Q11" i="5"/>
  <c r="Q17" i="5"/>
  <c r="Q29" i="5"/>
  <c r="Q13" i="5"/>
  <c r="N16" i="5"/>
  <c r="N10" i="5"/>
  <c r="N11" i="5"/>
  <c r="N17" i="5"/>
  <c r="N29" i="5"/>
  <c r="N13" i="5"/>
  <c r="K16" i="5"/>
  <c r="K10" i="5"/>
  <c r="K11" i="5"/>
  <c r="K17" i="5"/>
  <c r="K29" i="5"/>
  <c r="K13" i="5"/>
  <c r="H16" i="5"/>
  <c r="H10" i="5"/>
  <c r="H11" i="5"/>
  <c r="H17" i="5"/>
  <c r="H13" i="5"/>
  <c r="E16" i="5"/>
  <c r="E10" i="5"/>
  <c r="E11" i="5"/>
  <c r="E17" i="5"/>
  <c r="D51" i="6"/>
  <c r="F51" i="6"/>
  <c r="G51" i="6"/>
  <c r="I51" i="6"/>
  <c r="J51" i="6"/>
  <c r="L51" i="6"/>
  <c r="M51" i="6"/>
  <c r="O51" i="6"/>
  <c r="P51" i="6"/>
  <c r="R51" i="6"/>
  <c r="S51" i="6"/>
  <c r="U51" i="6"/>
  <c r="V51" i="6"/>
  <c r="C51" i="6"/>
  <c r="Z17" i="5" l="1"/>
  <c r="Z11" i="5"/>
  <c r="Z13" i="5"/>
  <c r="Z10" i="5"/>
  <c r="Z29" i="5"/>
  <c r="M13" i="19"/>
  <c r="D4" i="5" l="1"/>
  <c r="D4" i="4"/>
  <c r="D4" i="3"/>
  <c r="D4" i="2"/>
  <c r="D4" i="6"/>
  <c r="D26" i="4" l="1"/>
  <c r="F26" i="4"/>
  <c r="G26" i="4"/>
  <c r="I26" i="4"/>
  <c r="J26" i="4"/>
  <c r="L26" i="4"/>
  <c r="M26" i="4"/>
  <c r="O26" i="4"/>
  <c r="P26" i="4"/>
  <c r="R26" i="4"/>
  <c r="S26" i="4"/>
  <c r="U26" i="4"/>
  <c r="V26" i="4"/>
  <c r="C26" i="4"/>
  <c r="D36" i="3"/>
  <c r="E36" i="3"/>
  <c r="F36" i="3"/>
  <c r="G36" i="3"/>
  <c r="H36" i="3"/>
  <c r="I36" i="3"/>
  <c r="C36" i="3"/>
  <c r="O7" i="19" l="1"/>
  <c r="L8" i="19"/>
  <c r="M8" i="19"/>
  <c r="O8" i="19"/>
  <c r="L9" i="19"/>
  <c r="M9" i="19"/>
  <c r="O9" i="19"/>
  <c r="X9" i="4"/>
  <c r="Y9" i="4"/>
  <c r="X19" i="4"/>
  <c r="Y19" i="4"/>
  <c r="X20" i="4"/>
  <c r="Y20" i="4"/>
  <c r="X21" i="4"/>
  <c r="Y21" i="4"/>
  <c r="X22" i="4"/>
  <c r="Y22" i="4"/>
  <c r="X23" i="4"/>
  <c r="Y23" i="4"/>
  <c r="X24" i="4"/>
  <c r="Z24" i="4" s="1"/>
  <c r="Y24" i="4"/>
  <c r="H9" i="4"/>
  <c r="K9" i="4"/>
  <c r="N9" i="4"/>
  <c r="Q9" i="4"/>
  <c r="T9" i="4"/>
  <c r="W9" i="4"/>
  <c r="H19" i="4"/>
  <c r="K19" i="4"/>
  <c r="N19" i="4"/>
  <c r="Q19" i="4"/>
  <c r="W19" i="4"/>
  <c r="H20" i="4"/>
  <c r="K20" i="4"/>
  <c r="N20" i="4"/>
  <c r="Q20" i="4"/>
  <c r="W20" i="4"/>
  <c r="H21" i="4"/>
  <c r="K21" i="4"/>
  <c r="N21" i="4"/>
  <c r="Q21" i="4"/>
  <c r="W21" i="4"/>
  <c r="H22" i="4"/>
  <c r="K22" i="4"/>
  <c r="N22" i="4"/>
  <c r="Q22" i="4"/>
  <c r="W22" i="4"/>
  <c r="H23" i="4"/>
  <c r="K23" i="4"/>
  <c r="N23" i="4"/>
  <c r="Q23" i="4"/>
  <c r="W23" i="4"/>
  <c r="H24" i="4"/>
  <c r="K24" i="4"/>
  <c r="N24" i="4"/>
  <c r="Q24" i="4"/>
  <c r="W24" i="4"/>
  <c r="E9" i="4"/>
  <c r="E19" i="4"/>
  <c r="E20" i="4"/>
  <c r="E21" i="4"/>
  <c r="E22" i="4"/>
  <c r="E23" i="4"/>
  <c r="E24" i="4"/>
  <c r="J9" i="3"/>
  <c r="J10" i="3"/>
  <c r="J8" i="3"/>
  <c r="Y9" i="5"/>
  <c r="Y47" i="5" s="1"/>
  <c r="X9" i="5"/>
  <c r="X47" i="5" s="1"/>
  <c r="W9" i="5"/>
  <c r="W47" i="5" s="1"/>
  <c r="T9" i="5"/>
  <c r="T47" i="5" s="1"/>
  <c r="Q9" i="5"/>
  <c r="Q47" i="5" s="1"/>
  <c r="N9" i="5"/>
  <c r="N47" i="5" s="1"/>
  <c r="K9" i="5"/>
  <c r="K47" i="5" s="1"/>
  <c r="H9" i="5"/>
  <c r="H47" i="5" s="1"/>
  <c r="E9" i="5"/>
  <c r="E47" i="5" s="1"/>
  <c r="X10" i="6"/>
  <c r="Y10" i="6"/>
  <c r="H10" i="6"/>
  <c r="K10" i="6"/>
  <c r="N10" i="6"/>
  <c r="Q10" i="6"/>
  <c r="T10" i="6"/>
  <c r="W10" i="6"/>
  <c r="E10" i="6"/>
  <c r="J37" i="2" l="1"/>
  <c r="T51" i="6"/>
  <c r="W51" i="6"/>
  <c r="Y26" i="4"/>
  <c r="H26" i="4"/>
  <c r="W26" i="4"/>
  <c r="T26" i="4"/>
  <c r="Q26" i="4"/>
  <c r="E26" i="4"/>
  <c r="N26" i="4"/>
  <c r="K26" i="4"/>
  <c r="Z22" i="4"/>
  <c r="Z21" i="4"/>
  <c r="K51" i="6"/>
  <c r="Y51" i="6"/>
  <c r="Q51" i="6"/>
  <c r="N51" i="6"/>
  <c r="H51" i="6"/>
  <c r="X51" i="6"/>
  <c r="E51" i="6"/>
  <c r="Z10" i="6"/>
  <c r="J36" i="3"/>
  <c r="Z9" i="4"/>
  <c r="X26" i="4"/>
  <c r="N7" i="19"/>
  <c r="P10" i="19"/>
  <c r="Z23" i="4"/>
  <c r="Z20" i="4"/>
  <c r="Z19" i="4"/>
  <c r="Z9" i="5"/>
  <c r="Z47" i="5" s="1"/>
  <c r="N10" i="19"/>
  <c r="N9" i="19"/>
  <c r="P7" i="19"/>
  <c r="P8" i="19"/>
  <c r="P9" i="19"/>
  <c r="N8" i="19"/>
  <c r="Z26" i="4" l="1"/>
  <c r="Z51" i="6"/>
</calcChain>
</file>

<file path=xl/sharedStrings.xml><?xml version="1.0" encoding="utf-8"?>
<sst xmlns="http://schemas.openxmlformats.org/spreadsheetml/2006/main" count="1683" uniqueCount="327">
  <si>
    <t>Competition</t>
  </si>
  <si>
    <t>Opposition</t>
  </si>
  <si>
    <t>H/A</t>
  </si>
  <si>
    <t>F</t>
  </si>
  <si>
    <t>A</t>
  </si>
  <si>
    <t>Score</t>
  </si>
  <si>
    <t>Scorers</t>
  </si>
  <si>
    <t>Assists</t>
  </si>
  <si>
    <t>MOTM</t>
  </si>
  <si>
    <t>DOTD</t>
  </si>
  <si>
    <t>Name</t>
  </si>
  <si>
    <t>GA</t>
  </si>
  <si>
    <t>PK</t>
  </si>
  <si>
    <t>Points</t>
  </si>
  <si>
    <t>GK</t>
  </si>
  <si>
    <t>League</t>
  </si>
  <si>
    <t>Cup</t>
  </si>
  <si>
    <t>Total</t>
  </si>
  <si>
    <t>H</t>
  </si>
  <si>
    <t>Niall Kelly</t>
  </si>
  <si>
    <t>Lewis Riches</t>
  </si>
  <si>
    <t>Steve Burchell</t>
  </si>
  <si>
    <t>-</t>
  </si>
  <si>
    <t>Peter Brown</t>
  </si>
  <si>
    <t>Sam Pritchard</t>
  </si>
  <si>
    <t>Ricardo Iglesias</t>
  </si>
  <si>
    <t>Tom Benham</t>
  </si>
  <si>
    <t>Dan Rist</t>
  </si>
  <si>
    <t>Gabriel Draghici</t>
  </si>
  <si>
    <t>Nathen Harris</t>
  </si>
  <si>
    <t>Ken Usanov</t>
  </si>
  <si>
    <t>Iain Evans</t>
  </si>
  <si>
    <t>Darren Fitzgerald</t>
  </si>
  <si>
    <t>Dan Peace</t>
  </si>
  <si>
    <t>Denys Zhurbiy</t>
  </si>
  <si>
    <t>Andrew Minkevich</t>
  </si>
  <si>
    <t>Andy Bitmead</t>
  </si>
  <si>
    <t>Scott Brown</t>
  </si>
  <si>
    <t>Conor Murphy</t>
  </si>
  <si>
    <t>Sam Singer Ripley</t>
  </si>
  <si>
    <t>Billy Golding</t>
  </si>
  <si>
    <t>Chris Outred</t>
  </si>
  <si>
    <t>Tom Johnson</t>
  </si>
  <si>
    <t>Luke Newman</t>
  </si>
  <si>
    <t>Ryan Burchell</t>
  </si>
  <si>
    <t>Sam Harvey</t>
  </si>
  <si>
    <t>Glenn Pitman</t>
  </si>
  <si>
    <t>Simon Clapperton</t>
  </si>
  <si>
    <t>Martin Quinlan</t>
  </si>
  <si>
    <t>HSBC</t>
  </si>
  <si>
    <t>George Strawbridge</t>
  </si>
  <si>
    <t>Lee Lenihan</t>
  </si>
  <si>
    <t>Dwayne Bedford</t>
  </si>
  <si>
    <t>Andrew Dobson</t>
  </si>
  <si>
    <t>Joe Grew</t>
  </si>
  <si>
    <t>Jack Costello</t>
  </si>
  <si>
    <t>Date</t>
  </si>
  <si>
    <t>Ivan Gladkow</t>
  </si>
  <si>
    <t>Max Carveth</t>
  </si>
  <si>
    <t>Lewis Ackerman</t>
  </si>
  <si>
    <t>Mike Reed</t>
  </si>
  <si>
    <t>Neal Davison</t>
  </si>
  <si>
    <t>Josh Connolly</t>
  </si>
  <si>
    <t>Dulanie Richards</t>
  </si>
  <si>
    <t>Sam Kapadia</t>
  </si>
  <si>
    <t>Simon White</t>
  </si>
  <si>
    <t>Darren Avey</t>
  </si>
  <si>
    <t>Matt Nightingale</t>
  </si>
  <si>
    <t>Andrew Graves</t>
  </si>
  <si>
    <t>Mike Stone</t>
  </si>
  <si>
    <t>Harrison Ryle</t>
  </si>
  <si>
    <t>James Gray</t>
  </si>
  <si>
    <t>Haydn Dance</t>
  </si>
  <si>
    <t>Graham Willgoss</t>
  </si>
  <si>
    <t>Darcy Yates</t>
  </si>
  <si>
    <t>David Quainton</t>
  </si>
  <si>
    <t>Slate - Set up</t>
  </si>
  <si>
    <t>Yes</t>
  </si>
  <si>
    <t>Andy Bitmead (3)</t>
  </si>
  <si>
    <t>Clive Corrigan</t>
  </si>
  <si>
    <t>Old Blues</t>
  </si>
  <si>
    <t>Giz Raca</t>
  </si>
  <si>
    <t>Ed Plaistow</t>
  </si>
  <si>
    <t>George Brobbey</t>
  </si>
  <si>
    <t>5s</t>
  </si>
  <si>
    <t>1s</t>
  </si>
  <si>
    <t>3s</t>
  </si>
  <si>
    <t>4s</t>
  </si>
  <si>
    <t>2s</t>
  </si>
  <si>
    <t>Player</t>
  </si>
  <si>
    <t>Stuart Moffat</t>
  </si>
  <si>
    <t>Simon Hussey</t>
  </si>
  <si>
    <t>Mario Del Prestito</t>
  </si>
  <si>
    <t>6s</t>
  </si>
  <si>
    <t>Vets</t>
  </si>
  <si>
    <t>Team</t>
  </si>
  <si>
    <t>Dan Kelly</t>
  </si>
  <si>
    <t>Joe Vaughan</t>
  </si>
  <si>
    <t>Ben Cook</t>
  </si>
  <si>
    <t>Ryan Gresty</t>
  </si>
  <si>
    <t>Team:</t>
  </si>
  <si>
    <t>Club</t>
  </si>
  <si>
    <t>Mamadou Oury Bah Bah, Dan Peace</t>
  </si>
  <si>
    <t>Ollie Bates</t>
  </si>
  <si>
    <t>Aaron Whyman</t>
  </si>
  <si>
    <t>Josh Hart</t>
  </si>
  <si>
    <t>Bank of England 4s</t>
  </si>
  <si>
    <t>Tom Benham (2), Denys Zhurbiy (2), Sam Harris, Andrew Minkevich</t>
  </si>
  <si>
    <t>Tom Benham, Niall Kelly, Mario Del Prestito (2), Roman Bilivsky</t>
  </si>
  <si>
    <t>Sam Harris</t>
  </si>
  <si>
    <t>Old Salesians 2s</t>
  </si>
  <si>
    <t>James Barnett, Giz Raca, Darcy Yates</t>
  </si>
  <si>
    <t>James Barnett</t>
  </si>
  <si>
    <t>Mamadou Oury Bah Bah</t>
  </si>
  <si>
    <t>Roman Bilivsky</t>
  </si>
  <si>
    <t>Giz Raca, Iain Evans</t>
  </si>
  <si>
    <t>Signed up</t>
  </si>
  <si>
    <t>No</t>
  </si>
  <si>
    <t>Not initiated</t>
  </si>
  <si>
    <t>Invited to sign up</t>
  </si>
  <si>
    <t>Gary Mason</t>
  </si>
  <si>
    <t>Pending</t>
  </si>
  <si>
    <t>Not invited</t>
  </si>
  <si>
    <t>Jonathon Thorpe</t>
  </si>
  <si>
    <t>Joel Carter</t>
  </si>
  <si>
    <t>Callum Fisher</t>
  </si>
  <si>
    <t>Confirmed</t>
  </si>
  <si>
    <t>Yumesh Suthakaran</t>
  </si>
  <si>
    <t>Vlad Atamaniuk</t>
  </si>
  <si>
    <t>Partial</t>
  </si>
  <si>
    <t>Tiago Carvalho</t>
  </si>
  <si>
    <t>Thomas Murphy</t>
  </si>
  <si>
    <t>Thomas Best</t>
  </si>
  <si>
    <t>Simon Mueller</t>
  </si>
  <si>
    <t>Simon Daniel</t>
  </si>
  <si>
    <t>Scott Mcgowan</t>
  </si>
  <si>
    <t>Samuel Singer-Ripley</t>
  </si>
  <si>
    <t>Sam Clayton</t>
  </si>
  <si>
    <t>Rupert Pallett</t>
  </si>
  <si>
    <t>Romain Lewis</t>
  </si>
  <si>
    <t>Roma Bilivskiy</t>
  </si>
  <si>
    <t>Roderick Glynn</t>
  </si>
  <si>
    <t>Robin Gray</t>
  </si>
  <si>
    <t>Rob Cooke</t>
  </si>
  <si>
    <t>Riz Khan</t>
  </si>
  <si>
    <t>Rhys George</t>
  </si>
  <si>
    <t>Philip Kim</t>
  </si>
  <si>
    <t>Peter Obeng-Adu</t>
  </si>
  <si>
    <t>Pete Jennings</t>
  </si>
  <si>
    <t>Paul Welch</t>
  </si>
  <si>
    <t>Paul Pearce</t>
  </si>
  <si>
    <t>Oliver Bates</t>
  </si>
  <si>
    <t>Michael Todt</t>
  </si>
  <si>
    <t>Matthew Haswell</t>
  </si>
  <si>
    <t>Mark Chappell</t>
  </si>
  <si>
    <t>Marcos Pachar</t>
  </si>
  <si>
    <t>Keiran Lee</t>
  </si>
  <si>
    <t>Justin Huxter</t>
  </si>
  <si>
    <t>Joshua Fitzgerald-Smith</t>
  </si>
  <si>
    <t>Joshua Connolly</t>
  </si>
  <si>
    <t>Jonathan Graham</t>
  </si>
  <si>
    <t>John Gridley</t>
  </si>
  <si>
    <t>Jamie Fortucci</t>
  </si>
  <si>
    <t>James Cross</t>
  </si>
  <si>
    <t>Jack Colquhoun</t>
  </si>
  <si>
    <t>Gzim Raca</t>
  </si>
  <si>
    <t>Guillaume Diaz</t>
  </si>
  <si>
    <t>Frazer Haswell</t>
  </si>
  <si>
    <t>Ellis Bee</t>
  </si>
  <si>
    <t>Dexter Bogle</t>
  </si>
  <si>
    <t>David Golding</t>
  </si>
  <si>
    <t>Daniel Salisbury-Jones</t>
  </si>
  <si>
    <t>Daniel Peace</t>
  </si>
  <si>
    <t>Dan Baker</t>
  </si>
  <si>
    <t>Craig Usher</t>
  </si>
  <si>
    <t>Craig Bull</t>
  </si>
  <si>
    <t>Cleberson Faccin</t>
  </si>
  <si>
    <t>Chris Wood</t>
  </si>
  <si>
    <t>Chaz-Lee Martin</t>
  </si>
  <si>
    <t>Bowie Dee</t>
  </si>
  <si>
    <t>Billy Lane</t>
  </si>
  <si>
    <t>Arthur Conan</t>
  </si>
  <si>
    <t>Anwar Madkour</t>
  </si>
  <si>
    <t>Antonio Criscuolo</t>
  </si>
  <si>
    <t>Andy Hutt</t>
  </si>
  <si>
    <t>Andrii Senkiv</t>
  </si>
  <si>
    <t>Andrew Bitmead</t>
  </si>
  <si>
    <t>Alexander Herbert</t>
  </si>
  <si>
    <t>Alex Riley</t>
  </si>
  <si>
    <t>Adam Brett</t>
  </si>
  <si>
    <t>Aaron Byrne</t>
  </si>
  <si>
    <t>Aaron Ackerman</t>
  </si>
  <si>
    <t>Slate status</t>
  </si>
  <si>
    <t>Membership paid*</t>
  </si>
  <si>
    <t>Slate Membership fee set</t>
  </si>
  <si>
    <t>FA registration status</t>
  </si>
  <si>
    <t>Active player</t>
  </si>
  <si>
    <t>*Goalkeepers don't pay annual membership.  For the purpose of this spreadsheet, they are recorded as paid.</t>
  </si>
  <si>
    <t>Registered and active players - unpaid membership</t>
  </si>
  <si>
    <t>Registered and active players - paid partial membership</t>
  </si>
  <si>
    <t>Not signed up</t>
  </si>
  <si>
    <t>Registration / membership status</t>
  </si>
  <si>
    <t>Shirt number</t>
  </si>
  <si>
    <t>Registered and active players - paid full membership*</t>
  </si>
  <si>
    <t>Points scoring system</t>
  </si>
  <si>
    <t>Clean sheet</t>
  </si>
  <si>
    <t>Penalty save / opposition miss</t>
  </si>
  <si>
    <t>1 goal conceded</t>
  </si>
  <si>
    <t>Event</t>
  </si>
  <si>
    <t>All statistics are obtained from information provided by team managers.  If a player thinks that the information presented in this table is incorrect, they need to liaise with the team manager.</t>
  </si>
  <si>
    <t>Totals</t>
  </si>
  <si>
    <t>Grand Total</t>
  </si>
  <si>
    <t>Scott McGowan</t>
  </si>
  <si>
    <t>Jonny Graham</t>
  </si>
  <si>
    <t>Sum of Fee</t>
  </si>
  <si>
    <t>How the overdue debtors list works</t>
  </si>
  <si>
    <t>2.  Once on the list, players will only be selected if there is a requirement and all other debt free club members are selected.  In this situation, the first players to be selected will have the lowest amount of debt.</t>
  </si>
  <si>
    <t>Information up to date as of:</t>
  </si>
  <si>
    <t>Merton Football Club:  2020/21 goal scorers</t>
  </si>
  <si>
    <t>Merton Football Club:  2020/21 assists</t>
  </si>
  <si>
    <t>Merton Football Club: 2021 Golden Gloves</t>
  </si>
  <si>
    <t>Merton Football Club: 2020/21 MOTM</t>
  </si>
  <si>
    <t>Merton Football Club: 2020/21 DOTD</t>
  </si>
  <si>
    <t>Merton Football Club:  Season 2020/21 - Player registration, membership and Slate status</t>
  </si>
  <si>
    <t>Steve Newell</t>
  </si>
  <si>
    <t>Ruben Benitez</t>
  </si>
  <si>
    <t>Scott Shew</t>
  </si>
  <si>
    <t>Jamie Cross</t>
  </si>
  <si>
    <t>Action required</t>
  </si>
  <si>
    <t>1.  Players have a week to pay an outstanding debt on Slate before they appear on the overdue debtors list.</t>
  </si>
  <si>
    <t>Go on to Slate and pay the outstanding debts.  
This will result in your selection being prioritised over those that have overdue debts.</t>
  </si>
  <si>
    <t>City of London Res</t>
  </si>
  <si>
    <t>Steve Burchell, Aaron Byrne</t>
  </si>
  <si>
    <t>Dan Baker (2)</t>
  </si>
  <si>
    <t>South Bank 7s</t>
  </si>
  <si>
    <t>Old Blues 3s</t>
  </si>
  <si>
    <t>Old Finchleians</t>
  </si>
  <si>
    <t>Old Actonians</t>
  </si>
  <si>
    <t>Alleyn Old Boys 6s</t>
  </si>
  <si>
    <t>Denys Zhurbiy, Stuart Moffat</t>
  </si>
  <si>
    <t>Mario Del Prostito</t>
  </si>
  <si>
    <t>Andrew Minkevich (2)</t>
  </si>
  <si>
    <t>Merton Football Club: 2020/21 match day results and statistics</t>
  </si>
  <si>
    <t>Ewan Browne</t>
  </si>
  <si>
    <t>Lewis Hannam</t>
  </si>
  <si>
    <t>Daniel Ogilvie</t>
  </si>
  <si>
    <t>South Bank 8s</t>
  </si>
  <si>
    <t>Tom Johnson, Dan Baker</t>
  </si>
  <si>
    <t>Iain Evans, Ricardo Iglesias</t>
  </si>
  <si>
    <t>Old Blues 4s</t>
  </si>
  <si>
    <t>Dwayne Bedford, George Strawbridge, Pete Obeng-Adu</t>
  </si>
  <si>
    <t>West Wickham</t>
  </si>
  <si>
    <t>James Barnett, Aaron Byrne, Own goal</t>
  </si>
  <si>
    <t>Carshalton</t>
  </si>
  <si>
    <t>Civil Service</t>
  </si>
  <si>
    <t>Hampstead Heathens</t>
  </si>
  <si>
    <t>Scott McGowan, Oliver Bates, Mamadou Oury Bah Bah</t>
  </si>
  <si>
    <t>Graham Wilgoss, Jonny Graham (2)</t>
  </si>
  <si>
    <t>Alex Herbert</t>
  </si>
  <si>
    <t>Own goal</t>
  </si>
  <si>
    <t>Graham Wilgoss</t>
  </si>
  <si>
    <t xml:space="preserve">George Strawbridge </t>
  </si>
  <si>
    <t>Ricardo Iglesisas</t>
  </si>
  <si>
    <t>Marcos Pachar, Lewis Hannam, Tom Johnson</t>
  </si>
  <si>
    <t>Social</t>
  </si>
  <si>
    <t>Registered and social players - paid social membership</t>
  </si>
  <si>
    <t>Registered and active / social players - total</t>
  </si>
  <si>
    <t>Registered players - total of active / inactive</t>
  </si>
  <si>
    <t>Civil Service 5s</t>
  </si>
  <si>
    <t>Denys Zhurbiy (2), Andrew Minkevich</t>
  </si>
  <si>
    <t>Ibis</t>
  </si>
  <si>
    <t>South Bank 9s</t>
  </si>
  <si>
    <t>Lewis Riches (3), Romain Lewis</t>
  </si>
  <si>
    <t>Lewis Riches, Romain Lewis</t>
  </si>
  <si>
    <t>NUFC Oilers</t>
  </si>
  <si>
    <t>Old Owens</t>
  </si>
  <si>
    <t>Aaron Bryne</t>
  </si>
  <si>
    <t>Glenn Pitman, David Quainton (2)</t>
  </si>
  <si>
    <t>Dan Peace, Jack Colquhoun</t>
  </si>
  <si>
    <t>Jamie Archbold</t>
  </si>
  <si>
    <t>Chris Spencer</t>
  </si>
  <si>
    <t>Richie Benn</t>
  </si>
  <si>
    <t xml:space="preserve">Nathan Ayrton </t>
  </si>
  <si>
    <t>Connor Teuten</t>
  </si>
  <si>
    <t>Tooting Bec</t>
  </si>
  <si>
    <t>Polytechnic 5s</t>
  </si>
  <si>
    <t>Actonians 7s</t>
  </si>
  <si>
    <t>Andrew Minkevich, Denys Zhurbiy, Alex Riley, Nathen Harris (2)</t>
  </si>
  <si>
    <t>Aaron Wyndham, Dan Peace</t>
  </si>
  <si>
    <t xml:space="preserve">Nathen Harris, Vlad Atamaniuk, Roman Bilivsky (2), Andrew Minkevich </t>
  </si>
  <si>
    <t>Polytechnic 8s</t>
  </si>
  <si>
    <t>Aaron Byrne (2), James Barnett, Giz Raca (2), Jamie Archbold, Mario Del Prestito</t>
  </si>
  <si>
    <t>James Barnett, Giz Raca, Mario Del Prestito (2), Billy Lane, Connor Teuten, Mike Stone</t>
  </si>
  <si>
    <t>Nathan Ayrton</t>
  </si>
  <si>
    <t>Civil Service 9s</t>
  </si>
  <si>
    <t>Luke Newman, Peter Obeng Adu, Dulanie Richards, Lewis Riches</t>
  </si>
  <si>
    <t>Luke Newman, Lewis Riches, Aaron Ackerman</t>
  </si>
  <si>
    <t>Andy Bitmead / Scott Brown</t>
  </si>
  <si>
    <t>0.5 / 1.5</t>
  </si>
  <si>
    <t>Kieran Lee</t>
  </si>
  <si>
    <t>Alexandra Park</t>
  </si>
  <si>
    <t>Jonny Graham (2), Rhys George</t>
  </si>
  <si>
    <t>Ivan Gladkow, Jonny Graham, Joe Grew</t>
  </si>
  <si>
    <t>Aaron Wynham</t>
  </si>
  <si>
    <t>Peter Obeng Adu</t>
  </si>
  <si>
    <t>Connor Tueten</t>
  </si>
  <si>
    <t>Date of oldest debt</t>
  </si>
  <si>
    <t>Scott McGowan, Jack Colquhoun</t>
  </si>
  <si>
    <t>Craig Burrowes Cosgrove</t>
  </si>
  <si>
    <t>Veterans</t>
  </si>
  <si>
    <t>Ineligible</t>
  </si>
  <si>
    <t>Eligible</t>
  </si>
  <si>
    <t>Old Stationers</t>
  </si>
  <si>
    <t>Rhys George, Jonny Graham, Jamie Cross</t>
  </si>
  <si>
    <t>South Bank 5s</t>
  </si>
  <si>
    <t>Andrew Minkevich, Denys Zhurbiy (2) , Roman Bilivsky, Mamadou Oury Bah Bah</t>
  </si>
  <si>
    <t>Niall Kelly (2)</t>
  </si>
  <si>
    <t>Old Wilsonians 6s</t>
  </si>
  <si>
    <t>Ibis 4s</t>
  </si>
  <si>
    <t>Marcos Pachar (2)</t>
  </si>
  <si>
    <t>Ellis Bee, Andy Hunt</t>
  </si>
  <si>
    <t>Andy Hunt</t>
  </si>
  <si>
    <t>Samuel Singer Ripley</t>
  </si>
  <si>
    <t>Players not considered for selection on 17/10/20 due to overdue debts</t>
  </si>
  <si>
    <t>Nathen Harris - debt now cleared</t>
  </si>
  <si>
    <t>Guillame Diaz - debt outstanding</t>
  </si>
  <si>
    <r>
      <t xml:space="preserve">Overdue debtors list - debts outstanding on Slate for 7 days or more </t>
    </r>
    <r>
      <rPr>
        <b/>
        <sz val="10"/>
        <color theme="1"/>
        <rFont val="Calibri (Body)"/>
      </rPr>
      <t>(as of 18/10/20)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</si>
</sst>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_);[Red]\(&quot;£&quot;#,##0.00\)"/>
    <numFmt numFmtId="165" formatCode="0.0%"/>
    <numFmt numFmtId="166" formatCode="&quot;£&quot;#,##0.00"/>
  </numFmts>
  <fonts count="1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name val="Calibri (Body)"/>
    </font>
    <font>
      <b/>
      <sz val="10"/>
      <color theme="1"/>
      <name val="Calibri (Body)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C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2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/>
    <xf numFmtId="0" fontId="5" fillId="4" borderId="1" xfId="0" applyFont="1" applyFill="1" applyBorder="1"/>
    <xf numFmtId="0" fontId="5" fillId="4" borderId="4" xfId="0" applyFont="1" applyFill="1" applyBorder="1"/>
    <xf numFmtId="0" fontId="5" fillId="4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 vertical="center"/>
    </xf>
    <xf numFmtId="0" fontId="6" fillId="5" borderId="4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0" fontId="5" fillId="4" borderId="1" xfId="0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6" borderId="1" xfId="0" applyFill="1" applyBorder="1"/>
    <xf numFmtId="0" fontId="0" fillId="9" borderId="1" xfId="0" applyFill="1" applyBorder="1"/>
    <xf numFmtId="0" fontId="1" fillId="2" borderId="0" xfId="0" applyFont="1" applyFill="1"/>
    <xf numFmtId="0" fontId="7" fillId="2" borderId="0" xfId="0" applyFont="1" applyFill="1"/>
    <xf numFmtId="0" fontId="8" fillId="6" borderId="1" xfId="0" applyFont="1" applyFill="1" applyBorder="1"/>
    <xf numFmtId="0" fontId="1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4" borderId="1" xfId="0" applyFont="1" applyFill="1" applyBorder="1" applyAlignment="1">
      <alignment horizontal="center"/>
    </xf>
    <xf numFmtId="0" fontId="1" fillId="10" borderId="9" xfId="0" applyFont="1" applyFill="1" applyBorder="1"/>
    <xf numFmtId="0" fontId="1" fillId="10" borderId="10" xfId="0" applyFont="1" applyFill="1" applyBorder="1"/>
    <xf numFmtId="0" fontId="1" fillId="10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14" fontId="0" fillId="2" borderId="0" xfId="0" applyNumberFormat="1" applyFill="1" applyAlignment="1">
      <alignment wrapText="1"/>
    </xf>
    <xf numFmtId="0" fontId="0" fillId="0" borderId="0" xfId="0" applyAlignment="1">
      <alignment wrapText="1"/>
    </xf>
    <xf numFmtId="0" fontId="15" fillId="2" borderId="0" xfId="0" applyFont="1" applyFill="1" applyAlignment="1">
      <alignment vertical="center"/>
    </xf>
    <xf numFmtId="0" fontId="16" fillId="2" borderId="0" xfId="0" applyFont="1" applyFill="1"/>
    <xf numFmtId="14" fontId="0" fillId="2" borderId="0" xfId="0" applyNumberFormat="1" applyFill="1"/>
    <xf numFmtId="0" fontId="15" fillId="2" borderId="0" xfId="0" applyFont="1" applyFill="1" applyAlignment="1">
      <alignment vertical="center" wrapText="1"/>
    </xf>
    <xf numFmtId="0" fontId="0" fillId="11" borderId="1" xfId="0" applyFill="1" applyBorder="1"/>
    <xf numFmtId="0" fontId="1" fillId="12" borderId="1" xfId="0" applyFont="1" applyFill="1" applyBorder="1"/>
    <xf numFmtId="0" fontId="1" fillId="12" borderId="1" xfId="0" applyFont="1" applyFill="1" applyBorder="1" applyAlignment="1">
      <alignment horizontal="left"/>
    </xf>
    <xf numFmtId="0" fontId="1" fillId="1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/>
    <xf numFmtId="0" fontId="0" fillId="13" borderId="1" xfId="0" applyFill="1" applyBorder="1"/>
    <xf numFmtId="14" fontId="0" fillId="0" borderId="0" xfId="0" applyNumberFormat="1"/>
    <xf numFmtId="0" fontId="0" fillId="14" borderId="0" xfId="0" applyFill="1"/>
    <xf numFmtId="0" fontId="0" fillId="14" borderId="0" xfId="0" applyFill="1" applyAlignment="1">
      <alignment horizontal="left"/>
    </xf>
    <xf numFmtId="166" fontId="0" fillId="14" borderId="0" xfId="0" applyNumberFormat="1" applyFill="1"/>
    <xf numFmtId="14" fontId="0" fillId="14" borderId="0" xfId="0" applyNumberFormat="1" applyFill="1"/>
    <xf numFmtId="0" fontId="17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12" borderId="9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wrapText="1"/>
    </xf>
    <xf numFmtId="0" fontId="1" fillId="12" borderId="11" xfId="0" applyFont="1" applyFill="1" applyBorder="1" applyAlignment="1">
      <alignment horizontal="center" wrapText="1"/>
    </xf>
    <xf numFmtId="0" fontId="1" fillId="9" borderId="9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14" fontId="0" fillId="2" borderId="0" xfId="0" applyNumberForma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wrapText="1"/>
    </xf>
    <xf numFmtId="0" fontId="0" fillId="0" borderId="0" xfId="0" applyAlignment="1">
      <alignment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2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22"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numFmt numFmtId="19" formatCode="dd/mm/yyyy"/>
    </dxf>
    <dxf>
      <numFmt numFmtId="166" formatCode="&quot;£&quot;#,##0.0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FFEB9C"/>
          <bgColor rgb="FF000000"/>
        </patternFill>
      </fill>
    </dxf>
    <dxf>
      <fill>
        <patternFill patternType="solid">
          <fgColor rgb="FFC6EFCE"/>
          <bgColor rgb="FF000000"/>
        </patternFill>
      </fill>
    </dxf>
    <dxf>
      <fill>
        <patternFill patternType="solid">
          <fgColor rgb="FFFFEB9C"/>
          <bgColor rgb="FF000000"/>
        </patternFill>
      </fill>
    </dxf>
    <dxf>
      <fill>
        <patternFill patternType="solid">
          <fgColor rgb="FFC6EFCE"/>
          <bgColor rgb="FF000000"/>
        </patternFill>
      </fill>
    </dxf>
  </dxfs>
  <tableStyles count="0" defaultTableStyle="TableStyleMedium9" defaultPivotStyle="PivotStyleMedium4"/>
  <colors>
    <mruColors>
      <color rgb="FFFFFC00"/>
      <color rgb="FFFFFD78"/>
      <color rgb="FFFFD579"/>
      <color rgb="FFEBEBEB"/>
      <color rgb="FFFE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Users/Mike/Downloads/Slate%20Report-96.csv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4121.779755439813" createdVersion="6" refreshedVersion="6" minRefreshableVersion="3" recordCount="18">
  <cacheSource type="worksheet">
    <worksheetSource ref="C1:F19" sheet="Slate Report-96" r:id="rId2"/>
  </cacheSource>
  <cacheFields count="4">
    <cacheField name="Player" numFmtId="0">
      <sharedItems count="18">
        <s v="Guillaume Diaz"/>
        <s v="Aaron Byrne"/>
        <s v="Dan Kelly"/>
        <s v="Samuel Singer Ripley"/>
        <s v="Sam Harvey"/>
        <s v="Ivan Gladkow"/>
        <s v="Kieran Lee"/>
        <s v="Jamie Fortucci"/>
        <s v="Stuart Moffat"/>
        <s v="Alex Riley"/>
        <s v="Mamadou Oury Bah Bah"/>
        <s v="Roderick Glynn"/>
        <s v="Marcos Pachar"/>
        <s v="Alex Herbert"/>
        <s v="Graham Willgoss"/>
        <s v="Robin Gray"/>
        <s v="Jack Colquhoun"/>
        <s v="Oliver Bates"/>
      </sharedItems>
    </cacheField>
    <cacheField name="Event" numFmtId="0">
      <sharedItems count="7">
        <s v="6s v South Bank 9s"/>
        <s v="4s v Polytechnic "/>
        <s v="Social membership "/>
        <s v="1s away v Ally Pally"/>
        <s v="3s vs Actonian 7s HOME"/>
        <s v="Merton 6s XI"/>
        <s v="2s away v Poly"/>
      </sharedItems>
    </cacheField>
    <cacheField name="Event date" numFmtId="14">
      <sharedItems containsSemiMixedTypes="0" containsNonDate="0" containsDate="1" containsString="0" minDate="2020-10-04T00:00:00" maxDate="2020-10-12T00:00:00"/>
    </cacheField>
    <cacheField name="Fee" numFmtId="164">
      <sharedItems containsSemiMixedTypes="0" containsString="0" containsNumber="1" containsInteger="1" minValue="5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x v="0"/>
    <d v="2020-10-04T00:00:00"/>
    <n v="10"/>
  </r>
  <r>
    <x v="1"/>
    <x v="1"/>
    <d v="2020-10-10T00:00:00"/>
    <n v="5"/>
  </r>
  <r>
    <x v="2"/>
    <x v="2"/>
    <d v="2020-10-09T00:00:00"/>
    <n v="20"/>
  </r>
  <r>
    <x v="3"/>
    <x v="3"/>
    <d v="2020-10-10T00:00:00"/>
    <n v="10"/>
  </r>
  <r>
    <x v="4"/>
    <x v="3"/>
    <d v="2020-10-10T00:00:00"/>
    <n v="5"/>
  </r>
  <r>
    <x v="5"/>
    <x v="3"/>
    <d v="2020-10-10T00:00:00"/>
    <n v="10"/>
  </r>
  <r>
    <x v="6"/>
    <x v="4"/>
    <d v="2020-10-11T00:00:00"/>
    <n v="10"/>
  </r>
  <r>
    <x v="7"/>
    <x v="4"/>
    <d v="2020-10-11T00:00:00"/>
    <n v="10"/>
  </r>
  <r>
    <x v="8"/>
    <x v="4"/>
    <d v="2020-10-11T00:00:00"/>
    <n v="10"/>
  </r>
  <r>
    <x v="9"/>
    <x v="4"/>
    <d v="2020-10-11T00:00:00"/>
    <n v="5"/>
  </r>
  <r>
    <x v="10"/>
    <x v="4"/>
    <d v="2020-10-11T00:00:00"/>
    <n v="5"/>
  </r>
  <r>
    <x v="11"/>
    <x v="5"/>
    <d v="2020-10-10T00:00:00"/>
    <n v="5"/>
  </r>
  <r>
    <x v="12"/>
    <x v="5"/>
    <d v="2020-10-10T00:00:00"/>
    <n v="5"/>
  </r>
  <r>
    <x v="13"/>
    <x v="6"/>
    <d v="2020-10-10T00:00:00"/>
    <n v="10"/>
  </r>
  <r>
    <x v="14"/>
    <x v="6"/>
    <d v="2020-10-10T00:00:00"/>
    <n v="10"/>
  </r>
  <r>
    <x v="15"/>
    <x v="6"/>
    <d v="2020-10-10T00:00:00"/>
    <n v="10"/>
  </r>
  <r>
    <x v="16"/>
    <x v="6"/>
    <d v="2020-10-10T00:00:00"/>
    <n v="5"/>
  </r>
  <r>
    <x v="17"/>
    <x v="6"/>
    <d v="2020-10-10T00:00:00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layer">
  <location ref="B4:D23" firstHeaderRow="0" firstDataRow="1" firstDataCol="1"/>
  <pivotFields count="4">
    <pivotField axis="axisRow" showAll="0" sortType="descending">
      <items count="19">
        <item sd="0" x="1"/>
        <item sd="0" x="13"/>
        <item sd="0" x="9"/>
        <item sd="0" x="2"/>
        <item sd="0" x="14"/>
        <item sd="0" x="0"/>
        <item sd="0" x="5"/>
        <item sd="0" x="16"/>
        <item sd="0" x="7"/>
        <item sd="0" x="6"/>
        <item sd="0" x="10"/>
        <item sd="0" x="12"/>
        <item sd="0" x="17"/>
        <item sd="0" x="15"/>
        <item sd="0" x="11"/>
        <item sd="0" x="4"/>
        <item sd="0" x="3"/>
        <item sd="0" x="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8">
        <item x="3"/>
        <item x="6"/>
        <item x="4"/>
        <item x="1"/>
        <item x="0"/>
        <item x="5"/>
        <item x="2"/>
        <item t="default"/>
      </items>
    </pivotField>
    <pivotField dataField="1" numFmtId="14" showAll="0"/>
    <pivotField dataField="1" numFmtId="164" showAll="0"/>
  </pivotFields>
  <rowFields count="2">
    <field x="0"/>
    <field x="1"/>
  </rowFields>
  <rowItems count="19">
    <i>
      <x v="3"/>
    </i>
    <i>
      <x v="16"/>
    </i>
    <i>
      <x v="1"/>
    </i>
    <i>
      <x v="6"/>
    </i>
    <i>
      <x v="9"/>
    </i>
    <i>
      <x v="12"/>
    </i>
    <i>
      <x v="13"/>
    </i>
    <i>
      <x v="4"/>
    </i>
    <i>
      <x v="17"/>
    </i>
    <i>
      <x v="5"/>
    </i>
    <i>
      <x v="8"/>
    </i>
    <i>
      <x v="11"/>
    </i>
    <i>
      <x v="2"/>
    </i>
    <i>
      <x v="15"/>
    </i>
    <i>
      <x v="7"/>
    </i>
    <i>
      <x v="10"/>
    </i>
    <i>
      <x/>
    </i>
    <i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ee" fld="3" baseField="0" baseItem="0" numFmtId="166"/>
    <dataField name="Date of oldest debt" fld="2" subtotal="min" baseField="0" baseItem="0" numFmtId="14"/>
  </dataFields>
  <formats count="6">
    <format dxfId="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">
      <pivotArea field="0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39"/>
  <sheetViews>
    <sheetView tabSelected="1" zoomScaleNormal="100" zoomScaleSheetLayoutView="100" workbookViewId="0">
      <pane ySplit="14" topLeftCell="A15" activePane="bottomLeft" state="frozen"/>
      <selection pane="bottomLeft" activeCell="K59" sqref="K59"/>
    </sheetView>
  </sheetViews>
  <sheetFormatPr defaultColWidth="10.83203125" defaultRowHeight="15.5"/>
  <cols>
    <col min="1" max="1" width="4.83203125" style="1" customWidth="1"/>
    <col min="2" max="2" width="8.1640625" style="1" hidden="1" customWidth="1"/>
    <col min="3" max="3" width="21.5" style="1" bestFit="1" customWidth="1"/>
    <col min="4" max="4" width="14.5" style="1" customWidth="1"/>
    <col min="5" max="5" width="21" style="1" customWidth="1"/>
    <col min="6" max="6" width="27.6640625" style="1" hidden="1" customWidth="1"/>
    <col min="7" max="7" width="18" style="1" customWidth="1"/>
    <col min="8" max="8" width="11" style="1" bestFit="1" customWidth="1"/>
    <col min="9" max="9" width="15.1640625" style="1" customWidth="1"/>
    <col min="10" max="10" width="6.6640625" style="1" customWidth="1"/>
    <col min="11" max="11" width="47.1640625" style="1" customWidth="1"/>
    <col min="12" max="12" width="7" style="1" customWidth="1"/>
    <col min="13" max="13" width="6.5" style="1" customWidth="1"/>
    <col min="14" max="14" width="8" style="1" customWidth="1"/>
    <col min="15" max="15" width="5.6640625" style="1" customWidth="1"/>
    <col min="16" max="16" width="7.1640625" style="1" bestFit="1" customWidth="1"/>
    <col min="17" max="17" width="6.1640625" style="1" customWidth="1"/>
    <col min="18" max="16384" width="10.83203125" style="1"/>
  </cols>
  <sheetData>
    <row r="2" spans="2:16" ht="26">
      <c r="C2" s="26" t="s">
        <v>223</v>
      </c>
    </row>
    <row r="4" spans="2:16">
      <c r="M4" s="60" t="s">
        <v>192</v>
      </c>
      <c r="N4" s="61"/>
      <c r="O4" s="61"/>
      <c r="P4" s="62"/>
    </row>
    <row r="5" spans="2:16">
      <c r="K5" s="60" t="s">
        <v>201</v>
      </c>
      <c r="L5" s="62"/>
      <c r="M5" s="63" t="s">
        <v>116</v>
      </c>
      <c r="N5" s="64"/>
      <c r="O5" s="65" t="s">
        <v>200</v>
      </c>
      <c r="P5" s="66"/>
    </row>
    <row r="6" spans="2:16">
      <c r="K6" s="52" t="s">
        <v>267</v>
      </c>
      <c r="L6" s="5">
        <f>COUNTIFS(E15:E159, "Confirmed")</f>
        <v>140</v>
      </c>
      <c r="M6" s="5">
        <f>COUNTIFS( $E$15:$E$159, "Confirmed", $I$15:$I$159, "Signed up")</f>
        <v>136</v>
      </c>
      <c r="N6" s="20">
        <f t="shared" ref="N6:N11" si="0">M6/L6</f>
        <v>0.97142857142857142</v>
      </c>
      <c r="O6" s="5">
        <f>COUNTIFS(E15:E159, "Confirmed", I15:I159, "Invited to sign up")</f>
        <v>4</v>
      </c>
      <c r="P6" s="20">
        <f t="shared" ref="P6:P11" si="1">O6/L6</f>
        <v>2.8571428571428571E-2</v>
      </c>
    </row>
    <row r="7" spans="2:16">
      <c r="K7" s="23" t="s">
        <v>266</v>
      </c>
      <c r="L7" s="5">
        <f>COUNTIFS(E15:E159, "Confirmed", D15:D159,"Yes")</f>
        <v>125</v>
      </c>
      <c r="M7" s="5">
        <f>COUNTIFS($D$15:$D$159, "Yes", $E$15:$E$159, "Confirmed", $I$15:$I$159, "Signed up")</f>
        <v>124</v>
      </c>
      <c r="N7" s="20">
        <f t="shared" si="0"/>
        <v>0.99199999999999999</v>
      </c>
      <c r="O7" s="5">
        <f>COUNTIFS($D$15:$D$159, "Yes", E15:E159, "Confirmed", I15:I159, "Invited to sign up")</f>
        <v>1</v>
      </c>
      <c r="P7" s="20">
        <f t="shared" si="1"/>
        <v>8.0000000000000002E-3</v>
      </c>
    </row>
    <row r="8" spans="2:16">
      <c r="K8" s="24" t="s">
        <v>203</v>
      </c>
      <c r="L8" s="5">
        <f>COUNTIFS($D$15:$D$159, "Yes", E15:E159, "Confirmed",G15:G159, "Yes")</f>
        <v>110</v>
      </c>
      <c r="M8" s="5">
        <f>COUNTIFS($D$15:$D$159, "Yes",E15:E159, "Confirmed", G15:G159, "Yes", I15:I159, "Signed up")</f>
        <v>110</v>
      </c>
      <c r="N8" s="20">
        <f t="shared" si="0"/>
        <v>1</v>
      </c>
      <c r="O8" s="5">
        <f>COUNTIFS($D$15:$D$159,"Yes", E15:E159, "Confirmed", G15:G159, "Yes", I15:I159, "Invited to sign up")</f>
        <v>0</v>
      </c>
      <c r="P8" s="20">
        <f t="shared" si="1"/>
        <v>0</v>
      </c>
    </row>
    <row r="9" spans="2:16">
      <c r="K9" s="22" t="s">
        <v>199</v>
      </c>
      <c r="L9" s="5">
        <f>COUNTIFS($D$15:$D$159, "Yes", E15:E159, "Confirmed",G15:G159, "Partial")</f>
        <v>7</v>
      </c>
      <c r="M9" s="5">
        <f>COUNTIFS($D$15:$D$159, "Yes",E15:E159, "Confirmed", G15:G159, "Partial", I15:I159, "Signed up")</f>
        <v>6</v>
      </c>
      <c r="N9" s="20">
        <f t="shared" si="0"/>
        <v>0.8571428571428571</v>
      </c>
      <c r="O9" s="5">
        <f>COUNTIFS($D$15:$D$159,"Yes", E15:E159, "Confirmed", G15:G159, "Partial", I15:I159, "Invited to sign up")</f>
        <v>1</v>
      </c>
      <c r="P9" s="20">
        <f t="shared" si="1"/>
        <v>0.14285714285714285</v>
      </c>
    </row>
    <row r="10" spans="2:16">
      <c r="K10" s="21" t="s">
        <v>198</v>
      </c>
      <c r="L10" s="5">
        <f>COUNTIFS($D$15:$D$159, "Yes", E15:E159, "Confirmed",G15:G159, "No")</f>
        <v>1</v>
      </c>
      <c r="M10" s="5">
        <f>COUNTIFS($D$15:$D$159, "Yes",E15:E159, "Confirmed", G15:G159, "No", I15:I159, "Signed up")</f>
        <v>1</v>
      </c>
      <c r="N10" s="20">
        <f t="shared" si="0"/>
        <v>1</v>
      </c>
      <c r="O10" s="5">
        <f>COUNTIFS($D$15:$D$159, "Yes",E15:E159, "Confirmed", G15:G159, "No", I15:I159, "Invited to sign up")</f>
        <v>0</v>
      </c>
      <c r="P10" s="20">
        <f t="shared" si="1"/>
        <v>0</v>
      </c>
    </row>
    <row r="11" spans="2:16">
      <c r="K11" s="46" t="s">
        <v>265</v>
      </c>
      <c r="L11" s="5">
        <f>COUNTIFS($D$15:$D$159, "Yes", E15:E159, "Confirmed",G15:G159, "Social")</f>
        <v>7</v>
      </c>
      <c r="M11" s="5">
        <f>COUNTIFS($D$15:$D$159, "Yes",E15:E159, "Confirmed", G15:G159, "Social", I15:I159, "Signed up")</f>
        <v>7</v>
      </c>
      <c r="N11" s="20">
        <f t="shared" si="0"/>
        <v>1</v>
      </c>
      <c r="O11" s="5">
        <f>COUNTIFS($D$15:$D$159, "Yes",E15:E159, "Confirmed", G15:G159, "Social", I15:I159, "Invited to sign up")</f>
        <v>0</v>
      </c>
      <c r="P11" s="20">
        <f t="shared" si="1"/>
        <v>0</v>
      </c>
    </row>
    <row r="13" spans="2:16">
      <c r="K13" s="25" t="s">
        <v>217</v>
      </c>
      <c r="M13" s="67">
        <f ca="1">TODAY()</f>
        <v>44121</v>
      </c>
      <c r="N13" s="68"/>
    </row>
    <row r="14" spans="2:16">
      <c r="B14" s="27" t="s">
        <v>202</v>
      </c>
      <c r="C14" s="47" t="s">
        <v>89</v>
      </c>
      <c r="D14" s="47" t="s">
        <v>196</v>
      </c>
      <c r="E14" s="48" t="s">
        <v>195</v>
      </c>
      <c r="F14" s="49" t="s">
        <v>194</v>
      </c>
      <c r="G14" s="48" t="s">
        <v>193</v>
      </c>
      <c r="H14" s="48" t="s">
        <v>309</v>
      </c>
      <c r="I14" s="48" t="s">
        <v>192</v>
      </c>
    </row>
    <row r="15" spans="2:16">
      <c r="B15" s="5"/>
      <c r="C15" s="2" t="s">
        <v>191</v>
      </c>
      <c r="D15" s="5" t="s">
        <v>77</v>
      </c>
      <c r="E15" s="5" t="s">
        <v>126</v>
      </c>
      <c r="F15" s="5" t="s">
        <v>77</v>
      </c>
      <c r="G15" s="5" t="s">
        <v>77</v>
      </c>
      <c r="H15" s="5" t="s">
        <v>310</v>
      </c>
      <c r="I15" s="5" t="s">
        <v>116</v>
      </c>
    </row>
    <row r="16" spans="2:16">
      <c r="B16" s="5"/>
      <c r="C16" s="2" t="s">
        <v>190</v>
      </c>
      <c r="D16" s="5" t="s">
        <v>77</v>
      </c>
      <c r="E16" s="5" t="s">
        <v>126</v>
      </c>
      <c r="F16" s="5" t="s">
        <v>77</v>
      </c>
      <c r="G16" s="5" t="s">
        <v>129</v>
      </c>
      <c r="H16" s="5" t="s">
        <v>310</v>
      </c>
      <c r="I16" s="5" t="s">
        <v>116</v>
      </c>
    </row>
    <row r="17" spans="2:9">
      <c r="B17" s="5"/>
      <c r="C17" s="2" t="s">
        <v>104</v>
      </c>
      <c r="D17" s="5" t="s">
        <v>77</v>
      </c>
      <c r="E17" s="5" t="s">
        <v>126</v>
      </c>
      <c r="F17" s="5" t="s">
        <v>77</v>
      </c>
      <c r="G17" s="5" t="s">
        <v>77</v>
      </c>
      <c r="H17" s="5" t="s">
        <v>310</v>
      </c>
      <c r="I17" s="5" t="s">
        <v>116</v>
      </c>
    </row>
    <row r="18" spans="2:9">
      <c r="B18" s="5"/>
      <c r="C18" s="2" t="s">
        <v>189</v>
      </c>
      <c r="D18" s="5" t="s">
        <v>117</v>
      </c>
      <c r="E18" s="5" t="s">
        <v>126</v>
      </c>
      <c r="F18" s="5" t="s">
        <v>117</v>
      </c>
      <c r="G18" s="5" t="s">
        <v>117</v>
      </c>
      <c r="H18" s="5" t="s">
        <v>310</v>
      </c>
      <c r="I18" s="5" t="s">
        <v>116</v>
      </c>
    </row>
    <row r="19" spans="2:9">
      <c r="B19" s="5"/>
      <c r="C19" s="2" t="s">
        <v>188</v>
      </c>
      <c r="D19" s="5" t="s">
        <v>77</v>
      </c>
      <c r="E19" s="5" t="s">
        <v>126</v>
      </c>
      <c r="F19" s="5" t="s">
        <v>77</v>
      </c>
      <c r="G19" s="5" t="s">
        <v>77</v>
      </c>
      <c r="H19" s="5" t="s">
        <v>310</v>
      </c>
      <c r="I19" s="5" t="s">
        <v>116</v>
      </c>
    </row>
    <row r="20" spans="2:9">
      <c r="B20" s="5"/>
      <c r="C20" s="2" t="s">
        <v>187</v>
      </c>
      <c r="D20" s="5" t="s">
        <v>77</v>
      </c>
      <c r="E20" s="5" t="s">
        <v>126</v>
      </c>
      <c r="F20" s="5" t="s">
        <v>77</v>
      </c>
      <c r="G20" s="5" t="s">
        <v>77</v>
      </c>
      <c r="H20" s="5" t="s">
        <v>311</v>
      </c>
      <c r="I20" s="5" t="s">
        <v>116</v>
      </c>
    </row>
    <row r="21" spans="2:9">
      <c r="B21" s="5"/>
      <c r="C21" s="2" t="s">
        <v>186</v>
      </c>
      <c r="D21" s="5" t="s">
        <v>77</v>
      </c>
      <c r="E21" s="5" t="s">
        <v>126</v>
      </c>
      <c r="F21" s="5" t="s">
        <v>77</v>
      </c>
      <c r="G21" s="5" t="s">
        <v>77</v>
      </c>
      <c r="H21" s="5" t="s">
        <v>310</v>
      </c>
      <c r="I21" s="5" t="s">
        <v>116</v>
      </c>
    </row>
    <row r="22" spans="2:9">
      <c r="B22" s="5"/>
      <c r="C22" s="2" t="s">
        <v>53</v>
      </c>
      <c r="D22" s="5" t="s">
        <v>77</v>
      </c>
      <c r="E22" s="5" t="s">
        <v>126</v>
      </c>
      <c r="F22" s="5" t="s">
        <v>77</v>
      </c>
      <c r="G22" s="5" t="s">
        <v>77</v>
      </c>
      <c r="H22" s="5" t="s">
        <v>310</v>
      </c>
      <c r="I22" s="5" t="s">
        <v>116</v>
      </c>
    </row>
    <row r="23" spans="2:9">
      <c r="B23" s="5"/>
      <c r="C23" s="2" t="s">
        <v>68</v>
      </c>
      <c r="D23" s="5" t="s">
        <v>77</v>
      </c>
      <c r="E23" s="5" t="s">
        <v>126</v>
      </c>
      <c r="F23" s="5" t="s">
        <v>77</v>
      </c>
      <c r="G23" s="5" t="s">
        <v>77</v>
      </c>
      <c r="H23" s="5" t="s">
        <v>311</v>
      </c>
      <c r="I23" s="5" t="s">
        <v>116</v>
      </c>
    </row>
    <row r="24" spans="2:9">
      <c r="B24" s="5"/>
      <c r="C24" s="2" t="s">
        <v>35</v>
      </c>
      <c r="D24" s="5" t="s">
        <v>77</v>
      </c>
      <c r="E24" s="5" t="s">
        <v>126</v>
      </c>
      <c r="F24" s="5" t="s">
        <v>77</v>
      </c>
      <c r="G24" s="5" t="s">
        <v>77</v>
      </c>
      <c r="H24" s="5" t="s">
        <v>310</v>
      </c>
      <c r="I24" s="5" t="s">
        <v>116</v>
      </c>
    </row>
    <row r="25" spans="2:9">
      <c r="B25" s="5"/>
      <c r="C25" s="2" t="s">
        <v>185</v>
      </c>
      <c r="D25" s="5" t="s">
        <v>77</v>
      </c>
      <c r="E25" s="5" t="s">
        <v>126</v>
      </c>
      <c r="F25" s="5" t="s">
        <v>77</v>
      </c>
      <c r="G25" s="5" t="s">
        <v>77</v>
      </c>
      <c r="H25" s="5" t="s">
        <v>310</v>
      </c>
      <c r="I25" s="5" t="s">
        <v>116</v>
      </c>
    </row>
    <row r="26" spans="2:9">
      <c r="B26" s="5"/>
      <c r="C26" s="2" t="s">
        <v>184</v>
      </c>
      <c r="D26" s="5" t="s">
        <v>77</v>
      </c>
      <c r="E26" s="5" t="s">
        <v>126</v>
      </c>
      <c r="F26" s="5" t="s">
        <v>77</v>
      </c>
      <c r="G26" s="5" t="s">
        <v>77</v>
      </c>
      <c r="H26" s="5" t="s">
        <v>310</v>
      </c>
      <c r="I26" s="5" t="s">
        <v>116</v>
      </c>
    </row>
    <row r="27" spans="2:9">
      <c r="B27" s="5"/>
      <c r="C27" s="2" t="s">
        <v>183</v>
      </c>
      <c r="D27" s="5" t="s">
        <v>77</v>
      </c>
      <c r="E27" s="5" t="s">
        <v>126</v>
      </c>
      <c r="F27" s="5" t="s">
        <v>77</v>
      </c>
      <c r="G27" s="5" t="s">
        <v>77</v>
      </c>
      <c r="H27" s="5" t="s">
        <v>311</v>
      </c>
      <c r="I27" s="5" t="s">
        <v>116</v>
      </c>
    </row>
    <row r="28" spans="2:9">
      <c r="B28" s="5"/>
      <c r="C28" s="2" t="s">
        <v>182</v>
      </c>
      <c r="D28" s="5" t="s">
        <v>77</v>
      </c>
      <c r="E28" s="5" t="s">
        <v>126</v>
      </c>
      <c r="F28" s="5" t="s">
        <v>77</v>
      </c>
      <c r="G28" s="5" t="s">
        <v>77</v>
      </c>
      <c r="H28" s="5" t="s">
        <v>310</v>
      </c>
      <c r="I28" s="5" t="s">
        <v>116</v>
      </c>
    </row>
    <row r="29" spans="2:9">
      <c r="B29" s="5"/>
      <c r="C29" s="2" t="s">
        <v>181</v>
      </c>
      <c r="D29" s="5" t="s">
        <v>77</v>
      </c>
      <c r="E29" s="5" t="s">
        <v>126</v>
      </c>
      <c r="F29" s="5" t="s">
        <v>77</v>
      </c>
      <c r="G29" s="5" t="s">
        <v>77</v>
      </c>
      <c r="H29" s="5" t="s">
        <v>310</v>
      </c>
      <c r="I29" s="5" t="s">
        <v>116</v>
      </c>
    </row>
    <row r="30" spans="2:9">
      <c r="B30" s="5"/>
      <c r="C30" s="2" t="s">
        <v>98</v>
      </c>
      <c r="D30" s="5" t="s">
        <v>77</v>
      </c>
      <c r="E30" s="5" t="s">
        <v>126</v>
      </c>
      <c r="F30" s="5" t="s">
        <v>77</v>
      </c>
      <c r="G30" s="5" t="s">
        <v>77</v>
      </c>
      <c r="H30" s="5" t="s">
        <v>310</v>
      </c>
      <c r="I30" s="5" t="s">
        <v>116</v>
      </c>
    </row>
    <row r="31" spans="2:9">
      <c r="B31" s="5"/>
      <c r="C31" s="2" t="s">
        <v>40</v>
      </c>
      <c r="D31" s="5" t="s">
        <v>117</v>
      </c>
      <c r="E31" s="5" t="s">
        <v>126</v>
      </c>
      <c r="F31" s="5" t="s">
        <v>117</v>
      </c>
      <c r="G31" s="5" t="s">
        <v>117</v>
      </c>
      <c r="H31" s="5" t="s">
        <v>310</v>
      </c>
      <c r="I31" s="5" t="s">
        <v>116</v>
      </c>
    </row>
    <row r="32" spans="2:9">
      <c r="B32" s="5"/>
      <c r="C32" s="2" t="s">
        <v>180</v>
      </c>
      <c r="D32" s="5" t="s">
        <v>77</v>
      </c>
      <c r="E32" s="5" t="s">
        <v>126</v>
      </c>
      <c r="F32" s="5" t="s">
        <v>77</v>
      </c>
      <c r="G32" s="5" t="s">
        <v>77</v>
      </c>
      <c r="H32" s="5" t="s">
        <v>310</v>
      </c>
      <c r="I32" s="5" t="s">
        <v>116</v>
      </c>
    </row>
    <row r="33" spans="2:9">
      <c r="B33" s="5"/>
      <c r="C33" s="2" t="s">
        <v>179</v>
      </c>
      <c r="D33" s="5" t="s">
        <v>117</v>
      </c>
      <c r="E33" s="5" t="s">
        <v>126</v>
      </c>
      <c r="F33" s="5" t="s">
        <v>77</v>
      </c>
      <c r="G33" s="5" t="s">
        <v>117</v>
      </c>
      <c r="H33" s="5" t="s">
        <v>310</v>
      </c>
      <c r="I33" s="5" t="s">
        <v>116</v>
      </c>
    </row>
    <row r="34" spans="2:9">
      <c r="B34" s="5"/>
      <c r="C34" s="2" t="s">
        <v>178</v>
      </c>
      <c r="D34" s="5" t="s">
        <v>117</v>
      </c>
      <c r="E34" s="5" t="s">
        <v>126</v>
      </c>
      <c r="F34" s="5" t="s">
        <v>77</v>
      </c>
      <c r="G34" s="5" t="s">
        <v>117</v>
      </c>
      <c r="H34" s="5" t="s">
        <v>310</v>
      </c>
      <c r="I34" s="5" t="s">
        <v>116</v>
      </c>
    </row>
    <row r="35" spans="2:9">
      <c r="B35" s="5"/>
      <c r="C35" s="2" t="s">
        <v>41</v>
      </c>
      <c r="D35" s="5" t="s">
        <v>77</v>
      </c>
      <c r="E35" s="5" t="s">
        <v>126</v>
      </c>
      <c r="F35" s="5" t="s">
        <v>77</v>
      </c>
      <c r="G35" s="5" t="s">
        <v>77</v>
      </c>
      <c r="H35" s="5" t="s">
        <v>310</v>
      </c>
      <c r="I35" s="5" t="s">
        <v>116</v>
      </c>
    </row>
    <row r="36" spans="2:9">
      <c r="B36" s="5"/>
      <c r="C36" s="2" t="s">
        <v>280</v>
      </c>
      <c r="D36" s="5" t="s">
        <v>77</v>
      </c>
      <c r="E36" s="5" t="s">
        <v>126</v>
      </c>
      <c r="F36" s="5"/>
      <c r="G36" s="5" t="s">
        <v>264</v>
      </c>
      <c r="H36" s="5" t="s">
        <v>311</v>
      </c>
      <c r="I36" s="5" t="s">
        <v>116</v>
      </c>
    </row>
    <row r="37" spans="2:9">
      <c r="B37" s="5"/>
      <c r="C37" s="2" t="s">
        <v>177</v>
      </c>
      <c r="D37" s="5" t="s">
        <v>77</v>
      </c>
      <c r="E37" s="5" t="s">
        <v>126</v>
      </c>
      <c r="F37" s="5" t="s">
        <v>117</v>
      </c>
      <c r="G37" s="5" t="s">
        <v>264</v>
      </c>
      <c r="H37" s="5" t="s">
        <v>311</v>
      </c>
      <c r="I37" s="5" t="s">
        <v>116</v>
      </c>
    </row>
    <row r="38" spans="2:9">
      <c r="B38" s="5"/>
      <c r="C38" s="2" t="s">
        <v>176</v>
      </c>
      <c r="D38" s="5" t="s">
        <v>77</v>
      </c>
      <c r="E38" s="5" t="s">
        <v>126</v>
      </c>
      <c r="F38" s="5" t="s">
        <v>77</v>
      </c>
      <c r="G38" s="5" t="s">
        <v>77</v>
      </c>
      <c r="H38" s="5" t="s">
        <v>311</v>
      </c>
      <c r="I38" s="5" t="s">
        <v>116</v>
      </c>
    </row>
    <row r="39" spans="2:9">
      <c r="B39" s="5"/>
      <c r="C39" s="2" t="s">
        <v>79</v>
      </c>
      <c r="D39" s="5" t="s">
        <v>77</v>
      </c>
      <c r="E39" s="5" t="s">
        <v>126</v>
      </c>
      <c r="F39" s="5" t="s">
        <v>77</v>
      </c>
      <c r="G39" s="5" t="s">
        <v>129</v>
      </c>
      <c r="H39" s="5" t="s">
        <v>310</v>
      </c>
      <c r="I39" s="5" t="s">
        <v>119</v>
      </c>
    </row>
    <row r="40" spans="2:9">
      <c r="B40" s="5"/>
      <c r="C40" s="2" t="s">
        <v>283</v>
      </c>
      <c r="D40" s="5" t="s">
        <v>77</v>
      </c>
      <c r="E40" s="5" t="s">
        <v>126</v>
      </c>
      <c r="F40" s="5"/>
      <c r="G40" s="5" t="s">
        <v>77</v>
      </c>
      <c r="H40" s="5" t="s">
        <v>310</v>
      </c>
      <c r="I40" s="5" t="s">
        <v>116</v>
      </c>
    </row>
    <row r="41" spans="2:9">
      <c r="B41" s="5"/>
      <c r="C41" s="2" t="s">
        <v>38</v>
      </c>
      <c r="D41" s="5" t="s">
        <v>77</v>
      </c>
      <c r="E41" s="5" t="s">
        <v>126</v>
      </c>
      <c r="F41" s="5" t="s">
        <v>77</v>
      </c>
      <c r="G41" s="5" t="s">
        <v>77</v>
      </c>
      <c r="H41" s="5" t="s">
        <v>310</v>
      </c>
      <c r="I41" s="5" t="s">
        <v>116</v>
      </c>
    </row>
    <row r="42" spans="2:9">
      <c r="B42" s="5"/>
      <c r="C42" s="2" t="s">
        <v>175</v>
      </c>
      <c r="D42" s="5" t="s">
        <v>77</v>
      </c>
      <c r="E42" s="5" t="s">
        <v>126</v>
      </c>
      <c r="F42" s="5" t="s">
        <v>77</v>
      </c>
      <c r="G42" s="5" t="s">
        <v>77</v>
      </c>
      <c r="H42" s="5" t="s">
        <v>310</v>
      </c>
      <c r="I42" s="5" t="s">
        <v>116</v>
      </c>
    </row>
    <row r="43" spans="2:9">
      <c r="B43" s="5"/>
      <c r="C43" s="2" t="s">
        <v>308</v>
      </c>
      <c r="D43" s="5" t="s">
        <v>77</v>
      </c>
      <c r="E43" s="5" t="s">
        <v>126</v>
      </c>
      <c r="F43" s="5" t="s">
        <v>117</v>
      </c>
      <c r="G43" s="5" t="s">
        <v>117</v>
      </c>
      <c r="H43" s="5" t="s">
        <v>310</v>
      </c>
      <c r="I43" s="5" t="s">
        <v>116</v>
      </c>
    </row>
    <row r="44" spans="2:9">
      <c r="B44" s="5"/>
      <c r="C44" s="2" t="s">
        <v>174</v>
      </c>
      <c r="D44" s="5" t="s">
        <v>77</v>
      </c>
      <c r="E44" s="5" t="s">
        <v>126</v>
      </c>
      <c r="F44" s="5" t="s">
        <v>77</v>
      </c>
      <c r="G44" s="5" t="s">
        <v>77</v>
      </c>
      <c r="H44" s="5" t="s">
        <v>310</v>
      </c>
      <c r="I44" s="5" t="s">
        <v>116</v>
      </c>
    </row>
    <row r="45" spans="2:9">
      <c r="B45" s="5"/>
      <c r="C45" s="2" t="s">
        <v>173</v>
      </c>
      <c r="D45" s="5" t="s">
        <v>77</v>
      </c>
      <c r="E45" s="5" t="s">
        <v>126</v>
      </c>
      <c r="F45" s="5" t="s">
        <v>77</v>
      </c>
      <c r="G45" s="5" t="s">
        <v>77</v>
      </c>
      <c r="H45" s="5" t="s">
        <v>310</v>
      </c>
      <c r="I45" s="5" t="s">
        <v>116</v>
      </c>
    </row>
    <row r="46" spans="2:9">
      <c r="B46" s="5"/>
      <c r="C46" s="2" t="s">
        <v>96</v>
      </c>
      <c r="D46" s="5" t="s">
        <v>117</v>
      </c>
      <c r="E46" s="5" t="s">
        <v>126</v>
      </c>
      <c r="F46" s="5" t="s">
        <v>77</v>
      </c>
      <c r="G46" s="5" t="s">
        <v>117</v>
      </c>
      <c r="H46" s="5" t="s">
        <v>311</v>
      </c>
      <c r="I46" s="5" t="s">
        <v>116</v>
      </c>
    </row>
    <row r="47" spans="2:9">
      <c r="B47" s="5"/>
      <c r="C47" s="2" t="s">
        <v>27</v>
      </c>
      <c r="D47" s="5" t="s">
        <v>77</v>
      </c>
      <c r="E47" s="5" t="s">
        <v>126</v>
      </c>
      <c r="F47" s="5" t="s">
        <v>117</v>
      </c>
      <c r="G47" s="5" t="s">
        <v>129</v>
      </c>
      <c r="H47" s="5" t="s">
        <v>310</v>
      </c>
      <c r="I47" s="5" t="s">
        <v>116</v>
      </c>
    </row>
    <row r="48" spans="2:9">
      <c r="B48" s="5"/>
      <c r="C48" s="2" t="s">
        <v>245</v>
      </c>
      <c r="D48" s="5" t="s">
        <v>77</v>
      </c>
      <c r="E48" s="5" t="s">
        <v>126</v>
      </c>
      <c r="F48" s="5"/>
      <c r="G48" s="5" t="s">
        <v>129</v>
      </c>
      <c r="H48" s="5" t="s">
        <v>310</v>
      </c>
      <c r="I48" s="5" t="s">
        <v>116</v>
      </c>
    </row>
    <row r="49" spans="2:9">
      <c r="B49" s="5"/>
      <c r="C49" s="2" t="s">
        <v>172</v>
      </c>
      <c r="D49" s="5" t="s">
        <v>77</v>
      </c>
      <c r="E49" s="5" t="s">
        <v>126</v>
      </c>
      <c r="F49" s="5" t="s">
        <v>77</v>
      </c>
      <c r="G49" s="5" t="s">
        <v>77</v>
      </c>
      <c r="H49" s="5" t="s">
        <v>310</v>
      </c>
      <c r="I49" s="5" t="s">
        <v>116</v>
      </c>
    </row>
    <row r="50" spans="2:9">
      <c r="B50" s="5"/>
      <c r="C50" s="2" t="s">
        <v>171</v>
      </c>
      <c r="D50" s="5" t="s">
        <v>77</v>
      </c>
      <c r="E50" s="5" t="s">
        <v>126</v>
      </c>
      <c r="F50" s="5" t="s">
        <v>77</v>
      </c>
      <c r="G50" s="5" t="s">
        <v>77</v>
      </c>
      <c r="H50" s="5" t="s">
        <v>310</v>
      </c>
      <c r="I50" s="5" t="s">
        <v>116</v>
      </c>
    </row>
    <row r="51" spans="2:9">
      <c r="B51" s="5"/>
      <c r="C51" s="2" t="s">
        <v>74</v>
      </c>
      <c r="D51" s="5" t="s">
        <v>77</v>
      </c>
      <c r="E51" s="5" t="s">
        <v>126</v>
      </c>
      <c r="F51" s="5" t="s">
        <v>77</v>
      </c>
      <c r="G51" s="5" t="s">
        <v>77</v>
      </c>
      <c r="H51" s="5" t="s">
        <v>311</v>
      </c>
      <c r="I51" s="5" t="s">
        <v>116</v>
      </c>
    </row>
    <row r="52" spans="2:9">
      <c r="B52" s="5"/>
      <c r="C52" s="2" t="s">
        <v>66</v>
      </c>
      <c r="D52" s="5" t="s">
        <v>77</v>
      </c>
      <c r="E52" s="5" t="s">
        <v>126</v>
      </c>
      <c r="F52" s="5" t="s">
        <v>77</v>
      </c>
      <c r="G52" s="5" t="s">
        <v>129</v>
      </c>
      <c r="H52" s="5" t="s">
        <v>311</v>
      </c>
      <c r="I52" s="5" t="s">
        <v>116</v>
      </c>
    </row>
    <row r="53" spans="2:9">
      <c r="B53" s="5"/>
      <c r="C53" s="2" t="s">
        <v>32</v>
      </c>
      <c r="D53" s="5" t="s">
        <v>77</v>
      </c>
      <c r="E53" s="5" t="s">
        <v>126</v>
      </c>
      <c r="F53" s="5" t="s">
        <v>117</v>
      </c>
      <c r="G53" s="5" t="s">
        <v>77</v>
      </c>
      <c r="H53" s="5" t="s">
        <v>310</v>
      </c>
      <c r="I53" s="5" t="s">
        <v>116</v>
      </c>
    </row>
    <row r="54" spans="2:9">
      <c r="B54" s="5"/>
      <c r="C54" s="2" t="s">
        <v>170</v>
      </c>
      <c r="D54" s="5" t="s">
        <v>77</v>
      </c>
      <c r="E54" s="5" t="s">
        <v>126</v>
      </c>
      <c r="F54" s="5" t="s">
        <v>117</v>
      </c>
      <c r="G54" s="5" t="s">
        <v>77</v>
      </c>
      <c r="H54" s="5" t="s">
        <v>311</v>
      </c>
      <c r="I54" s="5" t="s">
        <v>116</v>
      </c>
    </row>
    <row r="55" spans="2:9">
      <c r="B55" s="5"/>
      <c r="C55" s="2" t="s">
        <v>75</v>
      </c>
      <c r="D55" s="5" t="s">
        <v>77</v>
      </c>
      <c r="E55" s="5" t="s">
        <v>126</v>
      </c>
      <c r="F55" s="5" t="s">
        <v>117</v>
      </c>
      <c r="G55" s="5" t="s">
        <v>264</v>
      </c>
      <c r="H55" s="5" t="s">
        <v>311</v>
      </c>
      <c r="I55" s="5" t="s">
        <v>116</v>
      </c>
    </row>
    <row r="56" spans="2:9">
      <c r="B56" s="5"/>
      <c r="C56" s="2" t="s">
        <v>34</v>
      </c>
      <c r="D56" s="5" t="s">
        <v>77</v>
      </c>
      <c r="E56" s="5" t="s">
        <v>126</v>
      </c>
      <c r="F56" s="5" t="s">
        <v>77</v>
      </c>
      <c r="G56" s="5" t="s">
        <v>77</v>
      </c>
      <c r="H56" s="5" t="s">
        <v>311</v>
      </c>
      <c r="I56" s="5" t="s">
        <v>116</v>
      </c>
    </row>
    <row r="57" spans="2:9">
      <c r="B57" s="5"/>
      <c r="C57" s="2" t="s">
        <v>169</v>
      </c>
      <c r="D57" s="5" t="s">
        <v>77</v>
      </c>
      <c r="E57" s="5" t="s">
        <v>126</v>
      </c>
      <c r="F57" s="5" t="s">
        <v>77</v>
      </c>
      <c r="G57" s="5" t="s">
        <v>77</v>
      </c>
      <c r="H57" s="5" t="s">
        <v>310</v>
      </c>
      <c r="I57" s="5" t="s">
        <v>116</v>
      </c>
    </row>
    <row r="58" spans="2:9">
      <c r="B58" s="5"/>
      <c r="C58" s="2" t="s">
        <v>63</v>
      </c>
      <c r="D58" s="5" t="s">
        <v>77</v>
      </c>
      <c r="E58" s="5" t="s">
        <v>126</v>
      </c>
      <c r="F58" s="5" t="s">
        <v>77</v>
      </c>
      <c r="G58" s="5" t="s">
        <v>77</v>
      </c>
      <c r="H58" s="5" t="s">
        <v>310</v>
      </c>
      <c r="I58" s="5" t="s">
        <v>116</v>
      </c>
    </row>
    <row r="59" spans="2:9">
      <c r="B59" s="5"/>
      <c r="C59" s="2" t="s">
        <v>52</v>
      </c>
      <c r="D59" s="5" t="s">
        <v>77</v>
      </c>
      <c r="E59" s="5" t="s">
        <v>126</v>
      </c>
      <c r="F59" s="5" t="s">
        <v>77</v>
      </c>
      <c r="G59" s="5" t="s">
        <v>129</v>
      </c>
      <c r="H59" s="5" t="s">
        <v>310</v>
      </c>
      <c r="I59" s="5" t="s">
        <v>116</v>
      </c>
    </row>
    <row r="60" spans="2:9">
      <c r="B60" s="5"/>
      <c r="C60" s="2" t="s">
        <v>82</v>
      </c>
      <c r="D60" s="5" t="s">
        <v>77</v>
      </c>
      <c r="E60" s="5" t="s">
        <v>126</v>
      </c>
      <c r="F60" s="5" t="s">
        <v>77</v>
      </c>
      <c r="G60" s="5" t="s">
        <v>77</v>
      </c>
      <c r="H60" s="5" t="s">
        <v>310</v>
      </c>
      <c r="I60" s="5" t="s">
        <v>116</v>
      </c>
    </row>
    <row r="61" spans="2:9">
      <c r="B61" s="5"/>
      <c r="C61" s="2" t="s">
        <v>168</v>
      </c>
      <c r="D61" s="5" t="s">
        <v>77</v>
      </c>
      <c r="E61" s="5" t="s">
        <v>126</v>
      </c>
      <c r="F61" s="5" t="s">
        <v>77</v>
      </c>
      <c r="G61" s="5" t="s">
        <v>77</v>
      </c>
      <c r="H61" s="5" t="s">
        <v>310</v>
      </c>
      <c r="I61" s="5" t="s">
        <v>116</v>
      </c>
    </row>
    <row r="62" spans="2:9">
      <c r="B62" s="5"/>
      <c r="C62" s="2" t="s">
        <v>243</v>
      </c>
      <c r="D62" s="5" t="s">
        <v>117</v>
      </c>
      <c r="E62" s="5" t="s">
        <v>126</v>
      </c>
      <c r="F62" s="5"/>
      <c r="G62" s="5" t="s">
        <v>117</v>
      </c>
      <c r="H62" s="5" t="s">
        <v>310</v>
      </c>
      <c r="I62" s="5" t="s">
        <v>119</v>
      </c>
    </row>
    <row r="63" spans="2:9">
      <c r="B63" s="5"/>
      <c r="C63" s="2" t="s">
        <v>167</v>
      </c>
      <c r="D63" s="5" t="s">
        <v>77</v>
      </c>
      <c r="E63" s="5" t="s">
        <v>126</v>
      </c>
      <c r="F63" s="5" t="s">
        <v>77</v>
      </c>
      <c r="G63" s="5" t="s">
        <v>77</v>
      </c>
      <c r="H63" s="5" t="s">
        <v>310</v>
      </c>
      <c r="I63" s="5" t="s">
        <v>116</v>
      </c>
    </row>
    <row r="64" spans="2:9">
      <c r="B64" s="5"/>
      <c r="C64" s="2" t="s">
        <v>28</v>
      </c>
      <c r="D64" s="5" t="s">
        <v>77</v>
      </c>
      <c r="E64" s="5" t="s">
        <v>126</v>
      </c>
      <c r="F64" s="5" t="s">
        <v>77</v>
      </c>
      <c r="G64" s="5" t="s">
        <v>77</v>
      </c>
      <c r="H64" s="5" t="s">
        <v>310</v>
      </c>
      <c r="I64" s="5" t="s">
        <v>116</v>
      </c>
    </row>
    <row r="65" spans="2:9">
      <c r="B65" s="5"/>
      <c r="C65" s="2" t="s">
        <v>83</v>
      </c>
      <c r="D65" s="5" t="s">
        <v>77</v>
      </c>
      <c r="E65" s="5" t="s">
        <v>126</v>
      </c>
      <c r="F65" s="5" t="s">
        <v>77</v>
      </c>
      <c r="G65" s="5" t="s">
        <v>77</v>
      </c>
      <c r="H65" s="5" t="s">
        <v>310</v>
      </c>
      <c r="I65" s="5" t="s">
        <v>116</v>
      </c>
    </row>
    <row r="66" spans="2:9">
      <c r="B66" s="5"/>
      <c r="C66" s="2" t="s">
        <v>50</v>
      </c>
      <c r="D66" s="5" t="s">
        <v>77</v>
      </c>
      <c r="E66" s="5" t="s">
        <v>126</v>
      </c>
      <c r="F66" s="5" t="s">
        <v>77</v>
      </c>
      <c r="G66" s="5" t="s">
        <v>77</v>
      </c>
      <c r="H66" s="5" t="s">
        <v>310</v>
      </c>
      <c r="I66" s="5" t="s">
        <v>116</v>
      </c>
    </row>
    <row r="67" spans="2:9">
      <c r="B67" s="5"/>
      <c r="C67" s="2" t="s">
        <v>46</v>
      </c>
      <c r="D67" s="5" t="s">
        <v>77</v>
      </c>
      <c r="E67" s="5" t="s">
        <v>126</v>
      </c>
      <c r="F67" s="5" t="s">
        <v>117</v>
      </c>
      <c r="G67" s="5" t="s">
        <v>77</v>
      </c>
      <c r="H67" s="5" t="s">
        <v>310</v>
      </c>
      <c r="I67" s="5" t="s">
        <v>116</v>
      </c>
    </row>
    <row r="68" spans="2:9">
      <c r="B68" s="5"/>
      <c r="C68" s="2" t="s">
        <v>73</v>
      </c>
      <c r="D68" s="5" t="s">
        <v>77</v>
      </c>
      <c r="E68" s="5" t="s">
        <v>126</v>
      </c>
      <c r="F68" s="5" t="s">
        <v>77</v>
      </c>
      <c r="G68" s="5" t="s">
        <v>77</v>
      </c>
      <c r="H68" s="5" t="s">
        <v>311</v>
      </c>
      <c r="I68" s="5" t="s">
        <v>116</v>
      </c>
    </row>
    <row r="69" spans="2:9">
      <c r="B69" s="5"/>
      <c r="C69" s="2" t="s">
        <v>166</v>
      </c>
      <c r="D69" s="5" t="s">
        <v>77</v>
      </c>
      <c r="E69" s="5" t="s">
        <v>126</v>
      </c>
      <c r="F69" s="5" t="s">
        <v>77</v>
      </c>
      <c r="G69" s="5" t="s">
        <v>77</v>
      </c>
      <c r="H69" s="5" t="s">
        <v>310</v>
      </c>
      <c r="I69" s="5" t="s">
        <v>116</v>
      </c>
    </row>
    <row r="70" spans="2:9">
      <c r="B70" s="5"/>
      <c r="C70" s="2" t="s">
        <v>165</v>
      </c>
      <c r="D70" s="5" t="s">
        <v>77</v>
      </c>
      <c r="E70" s="5" t="s">
        <v>126</v>
      </c>
      <c r="F70" s="5" t="s">
        <v>77</v>
      </c>
      <c r="G70" s="5" t="s">
        <v>77</v>
      </c>
      <c r="H70" s="5" t="s">
        <v>311</v>
      </c>
      <c r="I70" s="5" t="s">
        <v>116</v>
      </c>
    </row>
    <row r="71" spans="2:9">
      <c r="B71" s="5"/>
      <c r="C71" s="2" t="s">
        <v>70</v>
      </c>
      <c r="D71" s="5" t="s">
        <v>77</v>
      </c>
      <c r="E71" s="5" t="s">
        <v>126</v>
      </c>
      <c r="F71" s="5" t="s">
        <v>77</v>
      </c>
      <c r="G71" s="5" t="s">
        <v>77</v>
      </c>
      <c r="H71" s="5" t="s">
        <v>310</v>
      </c>
      <c r="I71" s="5" t="s">
        <v>116</v>
      </c>
    </row>
    <row r="72" spans="2:9">
      <c r="B72" s="5"/>
      <c r="C72" s="2" t="s">
        <v>72</v>
      </c>
      <c r="D72" s="5" t="s">
        <v>77</v>
      </c>
      <c r="E72" s="5" t="s">
        <v>126</v>
      </c>
      <c r="F72" s="5" t="s">
        <v>77</v>
      </c>
      <c r="G72" s="5" t="s">
        <v>77</v>
      </c>
      <c r="H72" s="5" t="s">
        <v>310</v>
      </c>
      <c r="I72" s="5" t="s">
        <v>116</v>
      </c>
    </row>
    <row r="73" spans="2:9">
      <c r="B73" s="5"/>
      <c r="C73" s="2" t="s">
        <v>31</v>
      </c>
      <c r="D73" s="5" t="s">
        <v>77</v>
      </c>
      <c r="E73" s="5" t="s">
        <v>126</v>
      </c>
      <c r="F73" s="5" t="s">
        <v>117</v>
      </c>
      <c r="G73" s="5" t="s">
        <v>77</v>
      </c>
      <c r="H73" s="5" t="s">
        <v>311</v>
      </c>
      <c r="I73" s="5" t="s">
        <v>116</v>
      </c>
    </row>
    <row r="74" spans="2:9">
      <c r="B74" s="5"/>
      <c r="C74" s="2" t="s">
        <v>57</v>
      </c>
      <c r="D74" s="5" t="s">
        <v>77</v>
      </c>
      <c r="E74" s="5" t="s">
        <v>126</v>
      </c>
      <c r="F74" s="5" t="s">
        <v>77</v>
      </c>
      <c r="G74" s="5" t="s">
        <v>77</v>
      </c>
      <c r="H74" s="5" t="s">
        <v>311</v>
      </c>
      <c r="I74" s="5" t="s">
        <v>116</v>
      </c>
    </row>
    <row r="75" spans="2:9">
      <c r="B75" s="5"/>
      <c r="C75" s="2" t="s">
        <v>164</v>
      </c>
      <c r="D75" s="5" t="s">
        <v>77</v>
      </c>
      <c r="E75" s="5" t="s">
        <v>126</v>
      </c>
      <c r="F75" s="5" t="s">
        <v>77</v>
      </c>
      <c r="G75" s="5" t="s">
        <v>77</v>
      </c>
      <c r="H75" s="5" t="s">
        <v>310</v>
      </c>
      <c r="I75" s="5" t="s">
        <v>116</v>
      </c>
    </row>
    <row r="76" spans="2:9">
      <c r="B76" s="5"/>
      <c r="C76" s="2" t="s">
        <v>55</v>
      </c>
      <c r="D76" s="5" t="s">
        <v>77</v>
      </c>
      <c r="E76" s="5" t="s">
        <v>126</v>
      </c>
      <c r="F76" s="5" t="s">
        <v>77</v>
      </c>
      <c r="G76" s="5" t="s">
        <v>77</v>
      </c>
      <c r="H76" s="5" t="s">
        <v>310</v>
      </c>
      <c r="I76" s="5" t="s">
        <v>116</v>
      </c>
    </row>
    <row r="77" spans="2:9">
      <c r="B77" s="5"/>
      <c r="C77" s="2" t="s">
        <v>112</v>
      </c>
      <c r="D77" s="5" t="s">
        <v>77</v>
      </c>
      <c r="E77" s="5" t="s">
        <v>126</v>
      </c>
      <c r="F77" s="5" t="s">
        <v>77</v>
      </c>
      <c r="G77" s="5" t="s">
        <v>77</v>
      </c>
      <c r="H77" s="5" t="s">
        <v>310</v>
      </c>
      <c r="I77" s="5" t="s">
        <v>116</v>
      </c>
    </row>
    <row r="78" spans="2:9">
      <c r="B78" s="5"/>
      <c r="C78" s="2" t="s">
        <v>163</v>
      </c>
      <c r="D78" s="5" t="s">
        <v>77</v>
      </c>
      <c r="E78" s="5" t="s">
        <v>126</v>
      </c>
      <c r="F78" s="5" t="s">
        <v>77</v>
      </c>
      <c r="G78" s="5" t="s">
        <v>77</v>
      </c>
      <c r="H78" s="5" t="s">
        <v>310</v>
      </c>
      <c r="I78" s="5" t="s">
        <v>116</v>
      </c>
    </row>
    <row r="79" spans="2:9">
      <c r="B79" s="5"/>
      <c r="C79" s="2" t="s">
        <v>71</v>
      </c>
      <c r="D79" s="5" t="s">
        <v>77</v>
      </c>
      <c r="E79" s="5" t="s">
        <v>126</v>
      </c>
      <c r="F79" s="5" t="s">
        <v>77</v>
      </c>
      <c r="G79" s="5" t="s">
        <v>77</v>
      </c>
      <c r="H79" s="5" t="s">
        <v>310</v>
      </c>
      <c r="I79" s="5" t="s">
        <v>116</v>
      </c>
    </row>
    <row r="80" spans="2:9">
      <c r="B80" s="5"/>
      <c r="C80" s="2" t="s">
        <v>279</v>
      </c>
      <c r="D80" s="5" t="s">
        <v>77</v>
      </c>
      <c r="E80" s="5" t="s">
        <v>126</v>
      </c>
      <c r="F80" s="5"/>
      <c r="G80" s="5" t="s">
        <v>77</v>
      </c>
      <c r="H80" s="5" t="s">
        <v>310</v>
      </c>
      <c r="I80" s="5" t="s">
        <v>116</v>
      </c>
    </row>
    <row r="81" spans="2:9">
      <c r="B81" s="5"/>
      <c r="C81" s="2" t="s">
        <v>162</v>
      </c>
      <c r="D81" s="5" t="s">
        <v>77</v>
      </c>
      <c r="E81" s="5" t="s">
        <v>126</v>
      </c>
      <c r="F81" s="5" t="s">
        <v>77</v>
      </c>
      <c r="G81" s="5" t="s">
        <v>77</v>
      </c>
      <c r="H81" s="5" t="s">
        <v>310</v>
      </c>
      <c r="I81" s="5" t="s">
        <v>116</v>
      </c>
    </row>
    <row r="82" spans="2:9">
      <c r="B82" s="5"/>
      <c r="C82" s="2" t="s">
        <v>54</v>
      </c>
      <c r="D82" s="5" t="s">
        <v>77</v>
      </c>
      <c r="E82" s="5" t="s">
        <v>126</v>
      </c>
      <c r="F82" s="5" t="s">
        <v>77</v>
      </c>
      <c r="G82" s="5" t="s">
        <v>77</v>
      </c>
      <c r="H82" s="5" t="s">
        <v>310</v>
      </c>
      <c r="I82" s="5" t="s">
        <v>116</v>
      </c>
    </row>
    <row r="83" spans="2:9">
      <c r="B83" s="5"/>
      <c r="C83" s="2" t="s">
        <v>97</v>
      </c>
      <c r="D83" s="5" t="s">
        <v>77</v>
      </c>
      <c r="E83" s="5" t="s">
        <v>126</v>
      </c>
      <c r="F83" s="5" t="s">
        <v>77</v>
      </c>
      <c r="G83" s="5" t="s">
        <v>77</v>
      </c>
      <c r="H83" s="5" t="s">
        <v>310</v>
      </c>
      <c r="I83" s="5" t="s">
        <v>116</v>
      </c>
    </row>
    <row r="84" spans="2:9">
      <c r="B84" s="5"/>
      <c r="C84" s="2" t="s">
        <v>124</v>
      </c>
      <c r="D84" s="5" t="s">
        <v>77</v>
      </c>
      <c r="E84" s="5" t="s">
        <v>126</v>
      </c>
      <c r="F84" s="5" t="s">
        <v>117</v>
      </c>
      <c r="G84" s="5" t="s">
        <v>77</v>
      </c>
      <c r="H84" s="5" t="s">
        <v>310</v>
      </c>
      <c r="I84" s="5" t="s">
        <v>116</v>
      </c>
    </row>
    <row r="85" spans="2:9">
      <c r="B85" s="5"/>
      <c r="C85" s="2" t="s">
        <v>161</v>
      </c>
      <c r="D85" s="5" t="s">
        <v>77</v>
      </c>
      <c r="E85" s="5" t="s">
        <v>126</v>
      </c>
      <c r="F85" s="5" t="s">
        <v>77</v>
      </c>
      <c r="G85" s="5" t="s">
        <v>77</v>
      </c>
      <c r="H85" s="5" t="s">
        <v>311</v>
      </c>
      <c r="I85" s="5" t="s">
        <v>116</v>
      </c>
    </row>
    <row r="86" spans="2:9">
      <c r="B86" s="5"/>
      <c r="C86" s="2" t="s">
        <v>160</v>
      </c>
      <c r="D86" s="5" t="s">
        <v>77</v>
      </c>
      <c r="E86" s="5" t="s">
        <v>126</v>
      </c>
      <c r="F86" s="5" t="s">
        <v>77</v>
      </c>
      <c r="G86" s="5" t="s">
        <v>77</v>
      </c>
      <c r="H86" s="5" t="s">
        <v>310</v>
      </c>
      <c r="I86" s="5" t="s">
        <v>116</v>
      </c>
    </row>
    <row r="87" spans="2:9">
      <c r="B87" s="5"/>
      <c r="C87" s="2" t="s">
        <v>105</v>
      </c>
      <c r="D87" s="5" t="s">
        <v>77</v>
      </c>
      <c r="E87" s="5" t="s">
        <v>126</v>
      </c>
      <c r="F87" s="5" t="s">
        <v>77</v>
      </c>
      <c r="G87" s="5" t="s">
        <v>77</v>
      </c>
      <c r="H87" s="5" t="s">
        <v>310</v>
      </c>
      <c r="I87" s="5" t="s">
        <v>116</v>
      </c>
    </row>
    <row r="88" spans="2:9">
      <c r="B88" s="5"/>
      <c r="C88" s="2" t="s">
        <v>159</v>
      </c>
      <c r="D88" s="5" t="s">
        <v>77</v>
      </c>
      <c r="E88" s="5" t="s">
        <v>126</v>
      </c>
      <c r="F88" s="5" t="s">
        <v>77</v>
      </c>
      <c r="G88" s="5" t="s">
        <v>77</v>
      </c>
      <c r="H88" s="5" t="s">
        <v>310</v>
      </c>
      <c r="I88" s="5" t="s">
        <v>116</v>
      </c>
    </row>
    <row r="89" spans="2:9">
      <c r="B89" s="5"/>
      <c r="C89" s="2" t="s">
        <v>158</v>
      </c>
      <c r="D89" s="5" t="s">
        <v>117</v>
      </c>
      <c r="E89" s="5" t="s">
        <v>126</v>
      </c>
      <c r="F89" s="5" t="s">
        <v>77</v>
      </c>
      <c r="G89" s="5" t="s">
        <v>117</v>
      </c>
      <c r="H89" s="5" t="s">
        <v>310</v>
      </c>
      <c r="I89" s="5" t="s">
        <v>116</v>
      </c>
    </row>
    <row r="90" spans="2:9">
      <c r="B90" s="5"/>
      <c r="C90" s="2" t="s">
        <v>157</v>
      </c>
      <c r="D90" s="5" t="s">
        <v>77</v>
      </c>
      <c r="E90" s="5" t="s">
        <v>126</v>
      </c>
      <c r="F90" s="5" t="s">
        <v>77</v>
      </c>
      <c r="G90" s="5" t="s">
        <v>77</v>
      </c>
      <c r="H90" s="5" t="s">
        <v>311</v>
      </c>
      <c r="I90" s="5" t="s">
        <v>116</v>
      </c>
    </row>
    <row r="91" spans="2:9">
      <c r="B91" s="5"/>
      <c r="C91" s="2" t="s">
        <v>156</v>
      </c>
      <c r="D91" s="5" t="s">
        <v>77</v>
      </c>
      <c r="E91" s="5" t="s">
        <v>126</v>
      </c>
      <c r="F91" s="5" t="s">
        <v>117</v>
      </c>
      <c r="G91" s="5" t="s">
        <v>77</v>
      </c>
      <c r="H91" s="5" t="s">
        <v>310</v>
      </c>
      <c r="I91" s="5" t="s">
        <v>116</v>
      </c>
    </row>
    <row r="92" spans="2:9">
      <c r="B92" s="5"/>
      <c r="C92" s="2" t="s">
        <v>51</v>
      </c>
      <c r="D92" s="5" t="s">
        <v>77</v>
      </c>
      <c r="E92" s="5" t="s">
        <v>126</v>
      </c>
      <c r="F92" s="5" t="s">
        <v>117</v>
      </c>
      <c r="G92" s="5" t="s">
        <v>77</v>
      </c>
      <c r="H92" s="5" t="s">
        <v>311</v>
      </c>
      <c r="I92" s="5" t="s">
        <v>116</v>
      </c>
    </row>
    <row r="93" spans="2:9">
      <c r="B93" s="5"/>
      <c r="C93" s="2" t="s">
        <v>59</v>
      </c>
      <c r="D93" s="5" t="s">
        <v>117</v>
      </c>
      <c r="E93" s="5" t="s">
        <v>126</v>
      </c>
      <c r="F93" s="5" t="s">
        <v>77</v>
      </c>
      <c r="G93" s="5" t="s">
        <v>117</v>
      </c>
      <c r="H93" s="5" t="s">
        <v>311</v>
      </c>
      <c r="I93" s="5" t="s">
        <v>116</v>
      </c>
    </row>
    <row r="94" spans="2:9">
      <c r="B94" s="5"/>
      <c r="C94" s="2" t="s">
        <v>244</v>
      </c>
      <c r="D94" s="5" t="s">
        <v>117</v>
      </c>
      <c r="E94" s="5" t="s">
        <v>126</v>
      </c>
      <c r="F94" s="5"/>
      <c r="G94" s="5" t="s">
        <v>117</v>
      </c>
      <c r="H94" s="5" t="s">
        <v>310</v>
      </c>
      <c r="I94" s="5" t="s">
        <v>119</v>
      </c>
    </row>
    <row r="95" spans="2:9">
      <c r="B95" s="5"/>
      <c r="C95" s="2" t="s">
        <v>20</v>
      </c>
      <c r="D95" s="5" t="s">
        <v>77</v>
      </c>
      <c r="E95" s="5" t="s">
        <v>126</v>
      </c>
      <c r="F95" s="5" t="s">
        <v>77</v>
      </c>
      <c r="G95" s="5" t="s">
        <v>77</v>
      </c>
      <c r="H95" s="5" t="s">
        <v>310</v>
      </c>
      <c r="I95" s="5" t="s">
        <v>116</v>
      </c>
    </row>
    <row r="96" spans="2:9">
      <c r="B96" s="5"/>
      <c r="C96" s="2" t="s">
        <v>43</v>
      </c>
      <c r="D96" s="5" t="s">
        <v>77</v>
      </c>
      <c r="E96" s="5" t="s">
        <v>126</v>
      </c>
      <c r="F96" s="5" t="s">
        <v>77</v>
      </c>
      <c r="G96" s="5" t="s">
        <v>77</v>
      </c>
      <c r="H96" s="5" t="s">
        <v>310</v>
      </c>
      <c r="I96" s="5" t="s">
        <v>116</v>
      </c>
    </row>
    <row r="97" spans="2:9">
      <c r="B97" s="5"/>
      <c r="C97" s="2" t="s">
        <v>113</v>
      </c>
      <c r="D97" s="5" t="s">
        <v>77</v>
      </c>
      <c r="E97" s="5" t="s">
        <v>126</v>
      </c>
      <c r="F97" s="5" t="s">
        <v>77</v>
      </c>
      <c r="G97" s="5" t="s">
        <v>77</v>
      </c>
      <c r="H97" s="5" t="s">
        <v>310</v>
      </c>
      <c r="I97" s="5" t="s">
        <v>116</v>
      </c>
    </row>
    <row r="98" spans="2:9">
      <c r="B98" s="5"/>
      <c r="C98" s="2" t="s">
        <v>155</v>
      </c>
      <c r="D98" s="5" t="s">
        <v>77</v>
      </c>
      <c r="E98" s="5" t="s">
        <v>126</v>
      </c>
      <c r="F98" s="5" t="s">
        <v>77</v>
      </c>
      <c r="G98" s="5" t="s">
        <v>77</v>
      </c>
      <c r="H98" s="5" t="s">
        <v>310</v>
      </c>
      <c r="I98" s="5" t="s">
        <v>116</v>
      </c>
    </row>
    <row r="99" spans="2:9">
      <c r="B99" s="5"/>
      <c r="C99" s="2" t="s">
        <v>92</v>
      </c>
      <c r="D99" s="5" t="s">
        <v>77</v>
      </c>
      <c r="E99" s="5" t="s">
        <v>126</v>
      </c>
      <c r="F99" s="5" t="s">
        <v>77</v>
      </c>
      <c r="G99" s="5" t="s">
        <v>77</v>
      </c>
      <c r="H99" s="5" t="s">
        <v>311</v>
      </c>
      <c r="I99" s="5" t="s">
        <v>116</v>
      </c>
    </row>
    <row r="100" spans="2:9">
      <c r="B100" s="5"/>
      <c r="C100" s="2" t="s">
        <v>154</v>
      </c>
      <c r="D100" s="5" t="s">
        <v>77</v>
      </c>
      <c r="E100" s="5" t="s">
        <v>126</v>
      </c>
      <c r="F100" s="5" t="s">
        <v>77</v>
      </c>
      <c r="G100" s="5" t="s">
        <v>264</v>
      </c>
      <c r="H100" s="5" t="s">
        <v>311</v>
      </c>
      <c r="I100" s="5" t="s">
        <v>116</v>
      </c>
    </row>
    <row r="101" spans="2:9">
      <c r="B101" s="5"/>
      <c r="C101" s="2" t="s">
        <v>48</v>
      </c>
      <c r="D101" s="5" t="s">
        <v>77</v>
      </c>
      <c r="E101" s="5" t="s">
        <v>126</v>
      </c>
      <c r="F101" s="5" t="s">
        <v>117</v>
      </c>
      <c r="G101" s="5" t="s">
        <v>77</v>
      </c>
      <c r="H101" s="5" t="s">
        <v>311</v>
      </c>
      <c r="I101" s="5" t="s">
        <v>116</v>
      </c>
    </row>
    <row r="102" spans="2:9">
      <c r="B102" s="5">
        <v>7</v>
      </c>
      <c r="C102" s="2" t="s">
        <v>67</v>
      </c>
      <c r="D102" s="5" t="s">
        <v>117</v>
      </c>
      <c r="E102" s="5" t="s">
        <v>126</v>
      </c>
      <c r="F102" s="5" t="s">
        <v>77</v>
      </c>
      <c r="G102" s="5" t="s">
        <v>117</v>
      </c>
      <c r="H102" s="5" t="s">
        <v>310</v>
      </c>
      <c r="I102" s="5" t="s">
        <v>116</v>
      </c>
    </row>
    <row r="103" spans="2:9">
      <c r="B103" s="5"/>
      <c r="C103" s="2" t="s">
        <v>153</v>
      </c>
      <c r="D103" s="5" t="s">
        <v>77</v>
      </c>
      <c r="E103" s="5" t="s">
        <v>126</v>
      </c>
      <c r="F103" s="5" t="s">
        <v>77</v>
      </c>
      <c r="G103" s="5" t="s">
        <v>77</v>
      </c>
      <c r="H103" s="5" t="s">
        <v>311</v>
      </c>
      <c r="I103" s="5" t="s">
        <v>116</v>
      </c>
    </row>
    <row r="104" spans="2:9">
      <c r="B104" s="5"/>
      <c r="C104" s="2" t="s">
        <v>58</v>
      </c>
      <c r="D104" s="5" t="s">
        <v>77</v>
      </c>
      <c r="E104" s="5" t="s">
        <v>126</v>
      </c>
      <c r="F104" s="5" t="s">
        <v>77</v>
      </c>
      <c r="G104" s="5" t="s">
        <v>77</v>
      </c>
      <c r="H104" s="5" t="s">
        <v>310</v>
      </c>
      <c r="I104" s="5" t="s">
        <v>116</v>
      </c>
    </row>
    <row r="105" spans="2:9">
      <c r="B105" s="5"/>
      <c r="C105" s="2" t="s">
        <v>152</v>
      </c>
      <c r="D105" s="5" t="s">
        <v>117</v>
      </c>
      <c r="E105" s="5" t="s">
        <v>126</v>
      </c>
      <c r="F105" s="5" t="s">
        <v>117</v>
      </c>
      <c r="G105" s="5" t="s">
        <v>117</v>
      </c>
      <c r="H105" s="5" t="s">
        <v>310</v>
      </c>
      <c r="I105" s="5" t="s">
        <v>116</v>
      </c>
    </row>
    <row r="106" spans="2:9">
      <c r="B106" s="5"/>
      <c r="C106" s="2" t="s">
        <v>60</v>
      </c>
      <c r="D106" s="5" t="s">
        <v>77</v>
      </c>
      <c r="E106" s="5" t="s">
        <v>126</v>
      </c>
      <c r="F106" s="5" t="s">
        <v>77</v>
      </c>
      <c r="G106" s="5" t="s">
        <v>77</v>
      </c>
      <c r="H106" s="5" t="s">
        <v>311</v>
      </c>
      <c r="I106" s="5" t="s">
        <v>116</v>
      </c>
    </row>
    <row r="107" spans="2:9">
      <c r="B107" s="5"/>
      <c r="C107" s="2" t="s">
        <v>69</v>
      </c>
      <c r="D107" s="5" t="s">
        <v>77</v>
      </c>
      <c r="E107" s="5" t="s">
        <v>126</v>
      </c>
      <c r="F107" s="5" t="s">
        <v>77</v>
      </c>
      <c r="G107" s="5" t="s">
        <v>129</v>
      </c>
      <c r="H107" s="5" t="s">
        <v>310</v>
      </c>
      <c r="I107" s="5" t="s">
        <v>116</v>
      </c>
    </row>
    <row r="108" spans="2:9">
      <c r="B108" s="5"/>
      <c r="C108" s="2" t="s">
        <v>282</v>
      </c>
      <c r="D108" s="5" t="s">
        <v>117</v>
      </c>
      <c r="E108" s="5" t="s">
        <v>126</v>
      </c>
      <c r="F108" s="5"/>
      <c r="G108" s="5" t="s">
        <v>77</v>
      </c>
      <c r="H108" s="5" t="s">
        <v>310</v>
      </c>
      <c r="I108" s="5" t="s">
        <v>116</v>
      </c>
    </row>
    <row r="109" spans="2:9">
      <c r="B109" s="5"/>
      <c r="C109" s="2" t="s">
        <v>29</v>
      </c>
      <c r="D109" s="5" t="s">
        <v>77</v>
      </c>
      <c r="E109" s="5" t="s">
        <v>126</v>
      </c>
      <c r="F109" s="5" t="s">
        <v>77</v>
      </c>
      <c r="G109" s="5" t="s">
        <v>77</v>
      </c>
      <c r="H109" s="5" t="s">
        <v>310</v>
      </c>
      <c r="I109" s="5" t="s">
        <v>116</v>
      </c>
    </row>
    <row r="110" spans="2:9">
      <c r="B110" s="5"/>
      <c r="C110" s="2" t="s">
        <v>61</v>
      </c>
      <c r="D110" s="5" t="s">
        <v>117</v>
      </c>
      <c r="E110" s="5" t="s">
        <v>126</v>
      </c>
      <c r="F110" s="5" t="s">
        <v>77</v>
      </c>
      <c r="G110" s="5" t="s">
        <v>117</v>
      </c>
      <c r="H110" s="5" t="s">
        <v>310</v>
      </c>
      <c r="I110" s="5" t="s">
        <v>116</v>
      </c>
    </row>
    <row r="111" spans="2:9">
      <c r="B111" s="5"/>
      <c r="C111" s="2" t="s">
        <v>19</v>
      </c>
      <c r="D111" s="5" t="s">
        <v>77</v>
      </c>
      <c r="E111" s="5" t="s">
        <v>126</v>
      </c>
      <c r="F111" s="5" t="s">
        <v>77</v>
      </c>
      <c r="G111" s="5" t="s">
        <v>77</v>
      </c>
      <c r="H111" s="5" t="s">
        <v>311</v>
      </c>
      <c r="I111" s="5" t="s">
        <v>116</v>
      </c>
    </row>
    <row r="112" spans="2:9">
      <c r="B112" s="5"/>
      <c r="C112" s="2" t="s">
        <v>151</v>
      </c>
      <c r="D112" s="5" t="s">
        <v>77</v>
      </c>
      <c r="E112" s="5" t="s">
        <v>126</v>
      </c>
      <c r="F112" s="5" t="s">
        <v>77</v>
      </c>
      <c r="G112" s="5" t="s">
        <v>77</v>
      </c>
      <c r="H112" s="5" t="s">
        <v>310</v>
      </c>
      <c r="I112" s="5" t="s">
        <v>116</v>
      </c>
    </row>
    <row r="113" spans="2:9">
      <c r="B113" s="5"/>
      <c r="C113" s="2" t="s">
        <v>150</v>
      </c>
      <c r="D113" s="5" t="s">
        <v>77</v>
      </c>
      <c r="E113" s="5" t="s">
        <v>126</v>
      </c>
      <c r="F113" s="5" t="s">
        <v>77</v>
      </c>
      <c r="G113" s="5" t="s">
        <v>77</v>
      </c>
      <c r="H113" s="5" t="s">
        <v>311</v>
      </c>
      <c r="I113" s="5" t="s">
        <v>116</v>
      </c>
    </row>
    <row r="114" spans="2:9">
      <c r="B114" s="5"/>
      <c r="C114" s="2" t="s">
        <v>149</v>
      </c>
      <c r="D114" s="5" t="s">
        <v>77</v>
      </c>
      <c r="E114" s="5" t="s">
        <v>126</v>
      </c>
      <c r="F114" s="5" t="s">
        <v>77</v>
      </c>
      <c r="G114" s="5" t="s">
        <v>77</v>
      </c>
      <c r="H114" s="5" t="s">
        <v>311</v>
      </c>
      <c r="I114" s="5" t="s">
        <v>116</v>
      </c>
    </row>
    <row r="115" spans="2:9">
      <c r="B115" s="5"/>
      <c r="C115" s="2" t="s">
        <v>148</v>
      </c>
      <c r="D115" s="5" t="s">
        <v>77</v>
      </c>
      <c r="E115" s="5" t="s">
        <v>126</v>
      </c>
      <c r="F115" s="5" t="s">
        <v>117</v>
      </c>
      <c r="G115" s="5" t="s">
        <v>264</v>
      </c>
      <c r="H115" s="5" t="s">
        <v>311</v>
      </c>
      <c r="I115" s="5" t="s">
        <v>116</v>
      </c>
    </row>
    <row r="116" spans="2:9">
      <c r="B116" s="5"/>
      <c r="C116" s="2" t="s">
        <v>23</v>
      </c>
      <c r="D116" s="5" t="s">
        <v>77</v>
      </c>
      <c r="E116" s="5" t="s">
        <v>126</v>
      </c>
      <c r="F116" s="5" t="s">
        <v>77</v>
      </c>
      <c r="G116" s="5" t="s">
        <v>77</v>
      </c>
      <c r="H116" s="5" t="s">
        <v>311</v>
      </c>
      <c r="I116" s="5" t="s">
        <v>116</v>
      </c>
    </row>
    <row r="117" spans="2:9">
      <c r="B117" s="5"/>
      <c r="C117" s="2" t="s">
        <v>147</v>
      </c>
      <c r="D117" s="5" t="s">
        <v>77</v>
      </c>
      <c r="E117" s="5" t="s">
        <v>126</v>
      </c>
      <c r="F117" s="5" t="s">
        <v>77</v>
      </c>
      <c r="G117" s="5" t="s">
        <v>77</v>
      </c>
      <c r="H117" s="5" t="s">
        <v>311</v>
      </c>
      <c r="I117" s="5" t="s">
        <v>116</v>
      </c>
    </row>
    <row r="118" spans="2:9">
      <c r="B118" s="5"/>
      <c r="C118" s="2" t="s">
        <v>146</v>
      </c>
      <c r="D118" s="5" t="s">
        <v>77</v>
      </c>
      <c r="E118" s="5" t="s">
        <v>126</v>
      </c>
      <c r="F118" s="5" t="s">
        <v>77</v>
      </c>
      <c r="G118" s="5" t="s">
        <v>77</v>
      </c>
      <c r="H118" s="5" t="s">
        <v>310</v>
      </c>
      <c r="I118" s="5" t="s">
        <v>116</v>
      </c>
    </row>
    <row r="119" spans="2:9">
      <c r="B119" s="5"/>
      <c r="C119" s="2" t="s">
        <v>145</v>
      </c>
      <c r="D119" s="5" t="s">
        <v>77</v>
      </c>
      <c r="E119" s="5" t="s">
        <v>126</v>
      </c>
      <c r="F119" s="5" t="s">
        <v>77</v>
      </c>
      <c r="G119" s="5" t="s">
        <v>77</v>
      </c>
      <c r="H119" s="5" t="s">
        <v>310</v>
      </c>
      <c r="I119" s="5" t="s">
        <v>116</v>
      </c>
    </row>
    <row r="120" spans="2:9">
      <c r="B120" s="5"/>
      <c r="C120" s="2" t="s">
        <v>25</v>
      </c>
      <c r="D120" s="5" t="s">
        <v>77</v>
      </c>
      <c r="E120" s="5" t="s">
        <v>126</v>
      </c>
      <c r="F120" s="5" t="s">
        <v>77</v>
      </c>
      <c r="G120" s="5" t="s">
        <v>77</v>
      </c>
      <c r="H120" s="5" t="s">
        <v>311</v>
      </c>
      <c r="I120" s="5" t="s">
        <v>116</v>
      </c>
    </row>
    <row r="121" spans="2:9">
      <c r="B121" s="5"/>
      <c r="C121" s="2" t="s">
        <v>281</v>
      </c>
      <c r="D121" s="5" t="s">
        <v>77</v>
      </c>
      <c r="E121" s="5" t="s">
        <v>126</v>
      </c>
      <c r="F121" s="5"/>
      <c r="G121" s="5" t="s">
        <v>264</v>
      </c>
      <c r="H121" s="5" t="s">
        <v>311</v>
      </c>
      <c r="I121" s="5" t="s">
        <v>116</v>
      </c>
    </row>
    <row r="122" spans="2:9">
      <c r="B122" s="5"/>
      <c r="C122" s="2" t="s">
        <v>144</v>
      </c>
      <c r="D122" s="5" t="s">
        <v>77</v>
      </c>
      <c r="E122" s="5" t="s">
        <v>126</v>
      </c>
      <c r="F122" s="5" t="s">
        <v>77</v>
      </c>
      <c r="G122" s="5" t="s">
        <v>77</v>
      </c>
      <c r="H122" s="5" t="s">
        <v>311</v>
      </c>
      <c r="I122" s="5" t="s">
        <v>116</v>
      </c>
    </row>
    <row r="123" spans="2:9">
      <c r="B123" s="5"/>
      <c r="C123" s="2" t="s">
        <v>143</v>
      </c>
      <c r="D123" s="5" t="s">
        <v>77</v>
      </c>
      <c r="E123" s="5" t="s">
        <v>126</v>
      </c>
      <c r="F123" s="5" t="s">
        <v>77</v>
      </c>
      <c r="G123" s="5" t="s">
        <v>77</v>
      </c>
      <c r="H123" s="5" t="s">
        <v>310</v>
      </c>
      <c r="I123" s="5" t="s">
        <v>116</v>
      </c>
    </row>
    <row r="124" spans="2:9">
      <c r="B124" s="5"/>
      <c r="C124" s="2" t="s">
        <v>142</v>
      </c>
      <c r="D124" s="5" t="s">
        <v>77</v>
      </c>
      <c r="E124" s="5" t="s">
        <v>126</v>
      </c>
      <c r="F124" s="5" t="s">
        <v>77</v>
      </c>
      <c r="G124" s="5" t="s">
        <v>77</v>
      </c>
      <c r="H124" s="5" t="s">
        <v>310</v>
      </c>
      <c r="I124" s="5" t="s">
        <v>116</v>
      </c>
    </row>
    <row r="125" spans="2:9">
      <c r="B125" s="5"/>
      <c r="C125" s="2" t="s">
        <v>141</v>
      </c>
      <c r="D125" s="5" t="s">
        <v>77</v>
      </c>
      <c r="E125" s="5" t="s">
        <v>126</v>
      </c>
      <c r="F125" s="5" t="s">
        <v>77</v>
      </c>
      <c r="G125" s="5" t="s">
        <v>77</v>
      </c>
      <c r="H125" s="5" t="s">
        <v>310</v>
      </c>
      <c r="I125" s="5" t="s">
        <v>116</v>
      </c>
    </row>
    <row r="126" spans="2:9">
      <c r="B126" s="5"/>
      <c r="C126" s="2" t="s">
        <v>140</v>
      </c>
      <c r="D126" s="5" t="s">
        <v>77</v>
      </c>
      <c r="E126" s="5" t="s">
        <v>126</v>
      </c>
      <c r="F126" s="5" t="s">
        <v>77</v>
      </c>
      <c r="G126" s="5" t="s">
        <v>77</v>
      </c>
      <c r="H126" s="5" t="s">
        <v>310</v>
      </c>
      <c r="I126" s="5" t="s">
        <v>116</v>
      </c>
    </row>
    <row r="127" spans="2:9">
      <c r="B127" s="5"/>
      <c r="C127" s="2" t="s">
        <v>139</v>
      </c>
      <c r="D127" s="5" t="s">
        <v>77</v>
      </c>
      <c r="E127" s="5" t="s">
        <v>126</v>
      </c>
      <c r="F127" s="5" t="s">
        <v>117</v>
      </c>
      <c r="G127" s="5" t="s">
        <v>77</v>
      </c>
      <c r="H127" s="5" t="s">
        <v>310</v>
      </c>
      <c r="I127" s="5" t="s">
        <v>116</v>
      </c>
    </row>
    <row r="128" spans="2:9">
      <c r="B128" s="5"/>
      <c r="C128" s="2" t="s">
        <v>138</v>
      </c>
      <c r="D128" s="5" t="s">
        <v>77</v>
      </c>
      <c r="E128" s="5" t="s">
        <v>126</v>
      </c>
      <c r="F128" s="5" t="s">
        <v>77</v>
      </c>
      <c r="G128" s="5" t="s">
        <v>77</v>
      </c>
      <c r="H128" s="5" t="s">
        <v>311</v>
      </c>
      <c r="I128" s="5" t="s">
        <v>116</v>
      </c>
    </row>
    <row r="129" spans="2:9">
      <c r="B129" s="5"/>
      <c r="C129" s="2" t="s">
        <v>44</v>
      </c>
      <c r="D129" s="5" t="s">
        <v>77</v>
      </c>
      <c r="E129" s="5" t="s">
        <v>126</v>
      </c>
      <c r="F129" s="5" t="s">
        <v>77</v>
      </c>
      <c r="G129" s="5" t="s">
        <v>77</v>
      </c>
      <c r="H129" s="5" t="s">
        <v>310</v>
      </c>
      <c r="I129" s="5" t="s">
        <v>116</v>
      </c>
    </row>
    <row r="130" spans="2:9">
      <c r="B130" s="5"/>
      <c r="C130" s="2" t="s">
        <v>99</v>
      </c>
      <c r="D130" s="5" t="s">
        <v>77</v>
      </c>
      <c r="E130" s="5" t="s">
        <v>126</v>
      </c>
      <c r="F130" s="5" t="s">
        <v>77</v>
      </c>
      <c r="G130" s="5" t="s">
        <v>77</v>
      </c>
      <c r="H130" s="5" t="s">
        <v>311</v>
      </c>
      <c r="I130" s="5" t="s">
        <v>116</v>
      </c>
    </row>
    <row r="131" spans="2:9">
      <c r="B131" s="5"/>
      <c r="C131" s="2" t="s">
        <v>137</v>
      </c>
      <c r="D131" s="5" t="s">
        <v>77</v>
      </c>
      <c r="E131" s="5" t="s">
        <v>126</v>
      </c>
      <c r="F131" s="5" t="s">
        <v>77</v>
      </c>
      <c r="G131" s="5" t="s">
        <v>77</v>
      </c>
      <c r="H131" s="5" t="s">
        <v>310</v>
      </c>
      <c r="I131" s="5" t="s">
        <v>116</v>
      </c>
    </row>
    <row r="132" spans="2:9">
      <c r="B132" s="5"/>
      <c r="C132" s="2" t="s">
        <v>109</v>
      </c>
      <c r="D132" s="5" t="s">
        <v>77</v>
      </c>
      <c r="E132" s="5" t="s">
        <v>126</v>
      </c>
      <c r="F132" s="5" t="s">
        <v>77</v>
      </c>
      <c r="G132" s="5" t="s">
        <v>77</v>
      </c>
      <c r="H132" s="5" t="s">
        <v>310</v>
      </c>
      <c r="I132" s="5" t="s">
        <v>116</v>
      </c>
    </row>
    <row r="133" spans="2:9">
      <c r="B133" s="5"/>
      <c r="C133" s="2" t="s">
        <v>45</v>
      </c>
      <c r="D133" s="5" t="s">
        <v>77</v>
      </c>
      <c r="E133" s="5" t="s">
        <v>126</v>
      </c>
      <c r="F133" s="5" t="s">
        <v>77</v>
      </c>
      <c r="G133" s="5" t="s">
        <v>77</v>
      </c>
      <c r="H133" s="5" t="s">
        <v>310</v>
      </c>
      <c r="I133" s="5" t="s">
        <v>116</v>
      </c>
    </row>
    <row r="134" spans="2:9">
      <c r="B134" s="5"/>
      <c r="C134" s="2" t="s">
        <v>64</v>
      </c>
      <c r="D134" s="5" t="s">
        <v>77</v>
      </c>
      <c r="E134" s="5" t="s">
        <v>126</v>
      </c>
      <c r="F134" s="5" t="s">
        <v>77</v>
      </c>
      <c r="G134" s="5" t="s">
        <v>77</v>
      </c>
      <c r="H134" s="5" t="s">
        <v>310</v>
      </c>
      <c r="I134" s="5" t="s">
        <v>116</v>
      </c>
    </row>
    <row r="135" spans="2:9">
      <c r="B135" s="5"/>
      <c r="C135" s="2" t="s">
        <v>24</v>
      </c>
      <c r="D135" s="5" t="s">
        <v>77</v>
      </c>
      <c r="E135" s="5" t="s">
        <v>126</v>
      </c>
      <c r="F135" s="5" t="s">
        <v>77</v>
      </c>
      <c r="G135" s="5" t="s">
        <v>77</v>
      </c>
      <c r="H135" s="5" t="s">
        <v>310</v>
      </c>
      <c r="I135" s="5" t="s">
        <v>116</v>
      </c>
    </row>
    <row r="136" spans="2:9">
      <c r="B136" s="5"/>
      <c r="C136" s="2" t="s">
        <v>136</v>
      </c>
      <c r="D136" s="5" t="s">
        <v>77</v>
      </c>
      <c r="E136" s="5" t="s">
        <v>126</v>
      </c>
      <c r="F136" s="5" t="s">
        <v>117</v>
      </c>
      <c r="G136" s="5" t="s">
        <v>77</v>
      </c>
      <c r="H136" s="5" t="s">
        <v>310</v>
      </c>
      <c r="I136" s="5" t="s">
        <v>116</v>
      </c>
    </row>
    <row r="137" spans="2:9">
      <c r="B137" s="5"/>
      <c r="C137" s="2" t="s">
        <v>37</v>
      </c>
      <c r="D137" s="5" t="s">
        <v>77</v>
      </c>
      <c r="E137" s="5" t="s">
        <v>126</v>
      </c>
      <c r="F137" s="5" t="s">
        <v>77</v>
      </c>
      <c r="G137" s="5" t="s">
        <v>77</v>
      </c>
      <c r="H137" s="5" t="s">
        <v>310</v>
      </c>
      <c r="I137" s="5" t="s">
        <v>116</v>
      </c>
    </row>
    <row r="138" spans="2:9">
      <c r="B138" s="5"/>
      <c r="C138" s="2" t="s">
        <v>135</v>
      </c>
      <c r="D138" s="5" t="s">
        <v>77</v>
      </c>
      <c r="E138" s="5" t="s">
        <v>126</v>
      </c>
      <c r="F138" s="5" t="s">
        <v>77</v>
      </c>
      <c r="G138" s="5" t="s">
        <v>77</v>
      </c>
      <c r="H138" s="5" t="s">
        <v>310</v>
      </c>
      <c r="I138" s="5" t="s">
        <v>116</v>
      </c>
    </row>
    <row r="139" spans="2:9">
      <c r="B139" s="5"/>
      <c r="C139" s="2" t="s">
        <v>226</v>
      </c>
      <c r="D139" s="5" t="s">
        <v>77</v>
      </c>
      <c r="E139" s="5" t="s">
        <v>126</v>
      </c>
      <c r="F139" s="5"/>
      <c r="G139" s="5" t="s">
        <v>77</v>
      </c>
      <c r="H139" s="5" t="s">
        <v>310</v>
      </c>
      <c r="I139" s="5" t="s">
        <v>116</v>
      </c>
    </row>
    <row r="140" spans="2:9">
      <c r="B140" s="5"/>
      <c r="C140" s="2" t="s">
        <v>47</v>
      </c>
      <c r="D140" s="5" t="s">
        <v>77</v>
      </c>
      <c r="E140" s="5" t="s">
        <v>126</v>
      </c>
      <c r="F140" s="5" t="s">
        <v>117</v>
      </c>
      <c r="G140" s="5" t="s">
        <v>77</v>
      </c>
      <c r="H140" s="5" t="s">
        <v>311</v>
      </c>
      <c r="I140" s="5" t="s">
        <v>116</v>
      </c>
    </row>
    <row r="141" spans="2:9">
      <c r="B141" s="5"/>
      <c r="C141" s="2" t="s">
        <v>134</v>
      </c>
      <c r="D141" s="5" t="s">
        <v>77</v>
      </c>
      <c r="E141" s="5" t="s">
        <v>126</v>
      </c>
      <c r="F141" s="5" t="s">
        <v>77</v>
      </c>
      <c r="G141" s="5" t="s">
        <v>77</v>
      </c>
      <c r="H141" s="5" t="s">
        <v>311</v>
      </c>
      <c r="I141" s="5" t="s">
        <v>116</v>
      </c>
    </row>
    <row r="142" spans="2:9">
      <c r="B142" s="5"/>
      <c r="C142" s="2" t="s">
        <v>91</v>
      </c>
      <c r="D142" s="5" t="s">
        <v>117</v>
      </c>
      <c r="E142" s="5" t="s">
        <v>126</v>
      </c>
      <c r="F142" s="5" t="s">
        <v>77</v>
      </c>
      <c r="G142" s="5" t="s">
        <v>117</v>
      </c>
      <c r="H142" s="5" t="s">
        <v>310</v>
      </c>
      <c r="I142" s="5" t="s">
        <v>116</v>
      </c>
    </row>
    <row r="143" spans="2:9">
      <c r="B143" s="5"/>
      <c r="C143" s="2" t="s">
        <v>133</v>
      </c>
      <c r="D143" s="5" t="s">
        <v>77</v>
      </c>
      <c r="E143" s="5" t="s">
        <v>126</v>
      </c>
      <c r="F143" s="5" t="s">
        <v>77</v>
      </c>
      <c r="G143" s="5" t="s">
        <v>77</v>
      </c>
      <c r="H143" s="5" t="s">
        <v>310</v>
      </c>
      <c r="I143" s="5" t="s">
        <v>116</v>
      </c>
    </row>
    <row r="144" spans="2:9">
      <c r="B144" s="5"/>
      <c r="C144" s="2" t="s">
        <v>65</v>
      </c>
      <c r="D144" s="5" t="s">
        <v>77</v>
      </c>
      <c r="E144" s="5" t="s">
        <v>126</v>
      </c>
      <c r="F144" s="5" t="s">
        <v>77</v>
      </c>
      <c r="G144" s="5" t="s">
        <v>77</v>
      </c>
      <c r="H144" s="5" t="s">
        <v>311</v>
      </c>
      <c r="I144" s="5" t="s">
        <v>116</v>
      </c>
    </row>
    <row r="145" spans="2:9">
      <c r="B145" s="5"/>
      <c r="C145" s="2" t="s">
        <v>21</v>
      </c>
      <c r="D145" s="5" t="s">
        <v>77</v>
      </c>
      <c r="E145" s="5" t="s">
        <v>126</v>
      </c>
      <c r="F145" s="5" t="s">
        <v>77</v>
      </c>
      <c r="G145" s="5" t="s">
        <v>77</v>
      </c>
      <c r="H145" s="5" t="s">
        <v>311</v>
      </c>
      <c r="I145" s="5" t="s">
        <v>116</v>
      </c>
    </row>
    <row r="146" spans="2:9">
      <c r="B146" s="5"/>
      <c r="C146" s="2" t="s">
        <v>224</v>
      </c>
      <c r="D146" s="5" t="s">
        <v>77</v>
      </c>
      <c r="E146" s="5" t="s">
        <v>126</v>
      </c>
      <c r="F146" s="5"/>
      <c r="G146" s="5" t="s">
        <v>77</v>
      </c>
      <c r="H146" s="5" t="s">
        <v>310</v>
      </c>
      <c r="I146" s="5" t="s">
        <v>116</v>
      </c>
    </row>
    <row r="147" spans="2:9">
      <c r="B147" s="5"/>
      <c r="C147" s="2" t="s">
        <v>90</v>
      </c>
      <c r="D147" s="5" t="s">
        <v>77</v>
      </c>
      <c r="E147" s="5" t="s">
        <v>126</v>
      </c>
      <c r="F147" s="5" t="s">
        <v>77</v>
      </c>
      <c r="G147" s="5" t="s">
        <v>264</v>
      </c>
      <c r="H147" s="5" t="s">
        <v>310</v>
      </c>
      <c r="I147" s="5" t="s">
        <v>116</v>
      </c>
    </row>
    <row r="148" spans="2:9">
      <c r="B148" s="5"/>
      <c r="C148" s="2" t="s">
        <v>132</v>
      </c>
      <c r="D148" s="5" t="s">
        <v>117</v>
      </c>
      <c r="E148" s="5" t="s">
        <v>126</v>
      </c>
      <c r="F148" s="5" t="s">
        <v>117</v>
      </c>
      <c r="G148" s="5" t="s">
        <v>77</v>
      </c>
      <c r="H148" s="5" t="s">
        <v>310</v>
      </c>
      <c r="I148" s="5" t="s">
        <v>119</v>
      </c>
    </row>
    <row r="149" spans="2:9">
      <c r="B149" s="5"/>
      <c r="C149" s="2" t="s">
        <v>131</v>
      </c>
      <c r="D149" s="5" t="s">
        <v>77</v>
      </c>
      <c r="E149" s="5" t="s">
        <v>126</v>
      </c>
      <c r="F149" s="5" t="s">
        <v>77</v>
      </c>
      <c r="G149" s="5" t="s">
        <v>77</v>
      </c>
      <c r="H149" s="5" t="s">
        <v>310</v>
      </c>
      <c r="I149" s="5" t="s">
        <v>116</v>
      </c>
    </row>
    <row r="150" spans="2:9">
      <c r="B150" s="5"/>
      <c r="C150" s="2" t="s">
        <v>130</v>
      </c>
      <c r="D150" s="5" t="s">
        <v>77</v>
      </c>
      <c r="E150" s="5" t="s">
        <v>126</v>
      </c>
      <c r="F150" s="5" t="s">
        <v>77</v>
      </c>
      <c r="G150" s="5" t="s">
        <v>77</v>
      </c>
      <c r="H150" s="5" t="s">
        <v>310</v>
      </c>
      <c r="I150" s="5" t="s">
        <v>116</v>
      </c>
    </row>
    <row r="151" spans="2:9">
      <c r="B151" s="5"/>
      <c r="C151" s="2" t="s">
        <v>26</v>
      </c>
      <c r="D151" s="5" t="s">
        <v>77</v>
      </c>
      <c r="E151" s="5" t="s">
        <v>126</v>
      </c>
      <c r="F151" s="5" t="s">
        <v>77</v>
      </c>
      <c r="G151" s="5" t="s">
        <v>77</v>
      </c>
      <c r="H151" s="5" t="s">
        <v>311</v>
      </c>
      <c r="I151" s="5" t="s">
        <v>116</v>
      </c>
    </row>
    <row r="152" spans="2:9">
      <c r="B152" s="5"/>
      <c r="C152" s="2" t="s">
        <v>42</v>
      </c>
      <c r="D152" s="5" t="s">
        <v>77</v>
      </c>
      <c r="E152" s="5" t="s">
        <v>126</v>
      </c>
      <c r="F152" s="5" t="s">
        <v>77</v>
      </c>
      <c r="G152" s="5" t="s">
        <v>77</v>
      </c>
      <c r="H152" s="5" t="s">
        <v>310</v>
      </c>
      <c r="I152" s="5" t="s">
        <v>116</v>
      </c>
    </row>
    <row r="153" spans="2:9">
      <c r="B153" s="5"/>
      <c r="C153" s="2" t="s">
        <v>128</v>
      </c>
      <c r="D153" s="5" t="s">
        <v>77</v>
      </c>
      <c r="E153" s="5" t="s">
        <v>126</v>
      </c>
      <c r="F153" s="5" t="s">
        <v>77</v>
      </c>
      <c r="G153" s="5" t="s">
        <v>77</v>
      </c>
      <c r="H153" s="5" t="s">
        <v>310</v>
      </c>
      <c r="I153" s="5" t="s">
        <v>116</v>
      </c>
    </row>
    <row r="154" spans="2:9">
      <c r="B154" s="5"/>
      <c r="C154" s="2" t="s">
        <v>127</v>
      </c>
      <c r="D154" s="5" t="s">
        <v>77</v>
      </c>
      <c r="E154" s="5" t="s">
        <v>126</v>
      </c>
      <c r="F154" s="5" t="s">
        <v>77</v>
      </c>
      <c r="G154" s="5" t="s">
        <v>77</v>
      </c>
      <c r="H154" s="5" t="s">
        <v>310</v>
      </c>
      <c r="I154" s="5" t="s">
        <v>116</v>
      </c>
    </row>
    <row r="155" spans="2:9">
      <c r="B155" s="5"/>
      <c r="C155" s="2" t="s">
        <v>125</v>
      </c>
      <c r="D155" s="5" t="s">
        <v>117</v>
      </c>
      <c r="E155" s="5" t="s">
        <v>121</v>
      </c>
      <c r="F155" s="5" t="s">
        <v>117</v>
      </c>
      <c r="G155" s="5" t="s">
        <v>117</v>
      </c>
      <c r="H155" s="5" t="s">
        <v>310</v>
      </c>
      <c r="I155" s="5" t="s">
        <v>122</v>
      </c>
    </row>
    <row r="156" spans="2:9">
      <c r="B156" s="5"/>
      <c r="C156" s="2" t="s">
        <v>123</v>
      </c>
      <c r="D156" s="5" t="s">
        <v>117</v>
      </c>
      <c r="E156" s="5" t="s">
        <v>121</v>
      </c>
      <c r="F156" s="5" t="s">
        <v>117</v>
      </c>
      <c r="G156" s="5" t="s">
        <v>117</v>
      </c>
      <c r="H156" s="5" t="s">
        <v>310</v>
      </c>
      <c r="I156" s="5" t="s">
        <v>116</v>
      </c>
    </row>
    <row r="157" spans="2:9">
      <c r="B157" s="5"/>
      <c r="C157" s="2" t="s">
        <v>30</v>
      </c>
      <c r="D157" s="5" t="s">
        <v>117</v>
      </c>
      <c r="E157" s="5" t="s">
        <v>121</v>
      </c>
      <c r="F157" s="5" t="s">
        <v>77</v>
      </c>
      <c r="G157" s="5" t="s">
        <v>117</v>
      </c>
      <c r="H157" s="5" t="s">
        <v>311</v>
      </c>
      <c r="I157" s="5" t="s">
        <v>119</v>
      </c>
    </row>
    <row r="158" spans="2:9">
      <c r="B158" s="5"/>
      <c r="C158" s="2" t="s">
        <v>225</v>
      </c>
      <c r="D158" s="5" t="s">
        <v>117</v>
      </c>
      <c r="E158" s="5" t="s">
        <v>121</v>
      </c>
      <c r="F158" s="5"/>
      <c r="G158" s="5" t="s">
        <v>117</v>
      </c>
      <c r="H158" s="5" t="s">
        <v>310</v>
      </c>
      <c r="I158" s="5" t="s">
        <v>119</v>
      </c>
    </row>
    <row r="159" spans="2:9">
      <c r="B159" s="5"/>
      <c r="C159" s="2" t="s">
        <v>120</v>
      </c>
      <c r="D159" s="5" t="s">
        <v>117</v>
      </c>
      <c r="E159" s="5" t="s">
        <v>118</v>
      </c>
      <c r="F159" s="5" t="s">
        <v>117</v>
      </c>
      <c r="G159" s="5" t="s">
        <v>117</v>
      </c>
      <c r="H159" s="5" t="s">
        <v>311</v>
      </c>
      <c r="I159" s="5" t="s">
        <v>116</v>
      </c>
    </row>
    <row r="160" spans="2:9">
      <c r="E160" s="8"/>
      <c r="F160" s="8"/>
      <c r="G160" s="8"/>
      <c r="H160" s="8"/>
      <c r="I160" s="8"/>
    </row>
    <row r="161" spans="3:9">
      <c r="C161" s="1" t="s">
        <v>197</v>
      </c>
      <c r="E161" s="8"/>
      <c r="F161" s="8"/>
      <c r="G161" s="8"/>
      <c r="H161" s="8"/>
      <c r="I161" s="8"/>
    </row>
    <row r="162" spans="3:9">
      <c r="E162" s="8"/>
      <c r="F162" s="8"/>
      <c r="G162" s="8"/>
      <c r="H162" s="8"/>
      <c r="I162" s="8"/>
    </row>
    <row r="163" spans="3:9">
      <c r="E163" s="8"/>
      <c r="F163" s="8"/>
      <c r="G163" s="8"/>
      <c r="H163" s="8"/>
      <c r="I163" s="8"/>
    </row>
    <row r="164" spans="3:9">
      <c r="E164" s="8"/>
      <c r="F164" s="8"/>
      <c r="G164" s="8"/>
      <c r="H164" s="8"/>
      <c r="I164" s="8"/>
    </row>
    <row r="165" spans="3:9">
      <c r="E165" s="8"/>
      <c r="F165" s="8"/>
      <c r="G165" s="8"/>
      <c r="H165" s="8"/>
      <c r="I165" s="8"/>
    </row>
    <row r="166" spans="3:9">
      <c r="E166" s="8"/>
      <c r="F166" s="8"/>
      <c r="G166" s="8"/>
      <c r="H166" s="8"/>
      <c r="I166" s="8"/>
    </row>
    <row r="167" spans="3:9">
      <c r="E167" s="8"/>
      <c r="F167" s="8"/>
      <c r="G167" s="8"/>
      <c r="H167" s="8"/>
      <c r="I167" s="8"/>
    </row>
    <row r="168" spans="3:9">
      <c r="E168" s="8"/>
      <c r="F168" s="8"/>
      <c r="G168" s="8"/>
      <c r="H168" s="8"/>
      <c r="I168" s="8"/>
    </row>
    <row r="169" spans="3:9">
      <c r="E169" s="8"/>
      <c r="F169" s="8"/>
      <c r="G169" s="8"/>
      <c r="H169" s="8"/>
      <c r="I169" s="8"/>
    </row>
    <row r="170" spans="3:9">
      <c r="E170" s="8"/>
      <c r="F170" s="8"/>
      <c r="G170" s="8"/>
      <c r="H170" s="8"/>
      <c r="I170" s="8"/>
    </row>
    <row r="171" spans="3:9">
      <c r="E171" s="8"/>
      <c r="F171" s="8"/>
      <c r="G171" s="8"/>
      <c r="H171" s="8"/>
      <c r="I171" s="8"/>
    </row>
    <row r="172" spans="3:9">
      <c r="E172" s="8"/>
      <c r="F172" s="8"/>
      <c r="G172" s="8"/>
      <c r="H172" s="8"/>
      <c r="I172" s="8"/>
    </row>
    <row r="173" spans="3:9">
      <c r="E173" s="8"/>
      <c r="F173" s="8"/>
      <c r="G173" s="8"/>
      <c r="H173" s="8"/>
      <c r="I173" s="8"/>
    </row>
    <row r="174" spans="3:9">
      <c r="E174" s="8"/>
      <c r="F174" s="8"/>
      <c r="G174" s="8"/>
      <c r="H174" s="8"/>
      <c r="I174" s="8"/>
    </row>
    <row r="175" spans="3:9">
      <c r="E175" s="8"/>
      <c r="F175" s="8"/>
      <c r="G175" s="8"/>
      <c r="H175" s="8"/>
      <c r="I175" s="8"/>
    </row>
    <row r="176" spans="3:9">
      <c r="E176" s="8"/>
      <c r="F176" s="8"/>
      <c r="G176" s="8"/>
      <c r="H176" s="8"/>
      <c r="I176" s="8"/>
    </row>
    <row r="177" spans="5:9">
      <c r="E177" s="8"/>
      <c r="F177" s="8"/>
      <c r="G177" s="8"/>
      <c r="H177" s="8"/>
      <c r="I177" s="8"/>
    </row>
    <row r="178" spans="5:9">
      <c r="E178" s="8"/>
      <c r="F178" s="8"/>
      <c r="G178" s="8"/>
      <c r="H178" s="8"/>
      <c r="I178" s="8"/>
    </row>
    <row r="179" spans="5:9">
      <c r="E179" s="8"/>
      <c r="F179" s="8"/>
      <c r="G179" s="8"/>
      <c r="H179" s="8"/>
      <c r="I179" s="8"/>
    </row>
    <row r="180" spans="5:9">
      <c r="E180" s="8"/>
      <c r="F180" s="8"/>
      <c r="G180" s="8"/>
      <c r="H180" s="8"/>
      <c r="I180" s="8"/>
    </row>
    <row r="181" spans="5:9">
      <c r="E181" s="8"/>
      <c r="F181" s="8"/>
      <c r="G181" s="8"/>
      <c r="H181" s="8"/>
      <c r="I181" s="8"/>
    </row>
    <row r="182" spans="5:9">
      <c r="E182" s="8"/>
      <c r="F182" s="8"/>
      <c r="G182" s="8"/>
      <c r="H182" s="8"/>
      <c r="I182" s="8"/>
    </row>
    <row r="183" spans="5:9">
      <c r="E183" s="8"/>
      <c r="F183" s="8"/>
      <c r="G183" s="8"/>
      <c r="H183" s="8"/>
      <c r="I183" s="8"/>
    </row>
    <row r="184" spans="5:9">
      <c r="E184" s="8"/>
      <c r="F184" s="8"/>
      <c r="G184" s="8"/>
      <c r="H184" s="8"/>
      <c r="I184" s="8"/>
    </row>
    <row r="185" spans="5:9">
      <c r="E185" s="8"/>
      <c r="F185" s="8"/>
      <c r="G185" s="8"/>
      <c r="H185" s="8"/>
      <c r="I185" s="8"/>
    </row>
    <row r="186" spans="5:9">
      <c r="E186" s="8"/>
      <c r="F186" s="8"/>
      <c r="G186" s="8"/>
      <c r="H186" s="8"/>
      <c r="I186" s="8"/>
    </row>
    <row r="187" spans="5:9">
      <c r="E187" s="8"/>
      <c r="F187" s="8"/>
      <c r="G187" s="8"/>
      <c r="H187" s="8"/>
      <c r="I187" s="8"/>
    </row>
    <row r="188" spans="5:9">
      <c r="E188" s="8"/>
      <c r="F188" s="8"/>
      <c r="G188" s="8"/>
      <c r="H188" s="8"/>
      <c r="I188" s="8"/>
    </row>
    <row r="189" spans="5:9">
      <c r="E189" s="8"/>
      <c r="F189" s="8"/>
      <c r="G189" s="8"/>
      <c r="H189" s="8"/>
      <c r="I189" s="8"/>
    </row>
    <row r="190" spans="5:9">
      <c r="E190" s="8"/>
      <c r="F190" s="8"/>
      <c r="G190" s="8"/>
      <c r="H190" s="8"/>
      <c r="I190" s="8"/>
    </row>
    <row r="191" spans="5:9">
      <c r="E191" s="8"/>
      <c r="F191" s="8"/>
      <c r="G191" s="8"/>
      <c r="H191" s="8"/>
      <c r="I191" s="8"/>
    </row>
    <row r="192" spans="5:9">
      <c r="E192" s="8"/>
      <c r="F192" s="8"/>
      <c r="G192" s="8"/>
      <c r="H192" s="8"/>
      <c r="I192" s="8"/>
    </row>
    <row r="193" spans="5:9">
      <c r="E193" s="8"/>
      <c r="F193" s="8"/>
      <c r="G193" s="8"/>
      <c r="H193" s="8"/>
      <c r="I193" s="8"/>
    </row>
    <row r="194" spans="5:9">
      <c r="E194" s="8"/>
      <c r="F194" s="8"/>
      <c r="G194" s="8"/>
      <c r="H194" s="8"/>
      <c r="I194" s="8"/>
    </row>
    <row r="195" spans="5:9">
      <c r="E195" s="8"/>
      <c r="F195" s="8"/>
      <c r="G195" s="8"/>
      <c r="H195" s="8"/>
      <c r="I195" s="8"/>
    </row>
    <row r="196" spans="5:9">
      <c r="E196" s="8"/>
      <c r="F196" s="8"/>
      <c r="G196" s="8"/>
      <c r="H196" s="8"/>
      <c r="I196" s="8"/>
    </row>
    <row r="197" spans="5:9">
      <c r="E197" s="8"/>
      <c r="F197" s="8"/>
      <c r="G197" s="8"/>
      <c r="H197" s="8"/>
      <c r="I197" s="8"/>
    </row>
    <row r="198" spans="5:9">
      <c r="E198" s="8"/>
      <c r="F198" s="8"/>
      <c r="G198" s="8"/>
      <c r="H198" s="8"/>
      <c r="I198" s="8"/>
    </row>
    <row r="199" spans="5:9">
      <c r="E199" s="8"/>
      <c r="F199" s="8"/>
      <c r="G199" s="8"/>
      <c r="H199" s="8"/>
      <c r="I199" s="8"/>
    </row>
    <row r="200" spans="5:9">
      <c r="E200" s="8"/>
      <c r="F200" s="8"/>
      <c r="G200" s="8"/>
      <c r="H200" s="8"/>
      <c r="I200" s="8"/>
    </row>
    <row r="201" spans="5:9">
      <c r="E201" s="8"/>
      <c r="F201" s="8"/>
      <c r="G201" s="8"/>
      <c r="H201" s="8"/>
      <c r="I201" s="8"/>
    </row>
    <row r="202" spans="5:9">
      <c r="E202" s="8"/>
      <c r="F202" s="8"/>
      <c r="G202" s="8"/>
      <c r="H202" s="8"/>
      <c r="I202" s="8"/>
    </row>
    <row r="203" spans="5:9">
      <c r="E203" s="8"/>
      <c r="F203" s="8"/>
      <c r="G203" s="8"/>
      <c r="H203" s="8"/>
      <c r="I203" s="8"/>
    </row>
    <row r="204" spans="5:9">
      <c r="E204" s="8"/>
      <c r="F204" s="8"/>
      <c r="G204" s="8"/>
      <c r="H204" s="8"/>
      <c r="I204" s="8"/>
    </row>
    <row r="205" spans="5:9">
      <c r="E205" s="8"/>
      <c r="F205" s="8"/>
      <c r="G205" s="8"/>
      <c r="H205" s="8"/>
      <c r="I205" s="8"/>
    </row>
    <row r="206" spans="5:9">
      <c r="E206" s="8"/>
      <c r="F206" s="8"/>
      <c r="G206" s="8"/>
      <c r="H206" s="8"/>
      <c r="I206" s="8"/>
    </row>
    <row r="207" spans="5:9">
      <c r="E207" s="8"/>
      <c r="F207" s="8"/>
      <c r="G207" s="8"/>
      <c r="H207" s="8"/>
      <c r="I207" s="8"/>
    </row>
    <row r="208" spans="5:9">
      <c r="E208" s="8"/>
      <c r="F208" s="8"/>
      <c r="G208" s="8"/>
      <c r="H208" s="8"/>
      <c r="I208" s="8"/>
    </row>
    <row r="209" spans="5:9">
      <c r="E209" s="8"/>
      <c r="F209" s="8"/>
      <c r="G209" s="8"/>
      <c r="H209" s="8"/>
      <c r="I209" s="8"/>
    </row>
    <row r="210" spans="5:9">
      <c r="E210" s="8"/>
      <c r="F210" s="8"/>
      <c r="G210" s="8"/>
      <c r="H210" s="8"/>
      <c r="I210" s="8"/>
    </row>
    <row r="211" spans="5:9">
      <c r="E211" s="8"/>
      <c r="F211" s="8"/>
      <c r="G211" s="8"/>
      <c r="H211" s="8"/>
      <c r="I211" s="8"/>
    </row>
    <row r="212" spans="5:9">
      <c r="E212" s="8"/>
      <c r="F212" s="8"/>
      <c r="G212" s="8"/>
      <c r="H212" s="8"/>
      <c r="I212" s="8"/>
    </row>
    <row r="213" spans="5:9">
      <c r="E213" s="8"/>
      <c r="F213" s="8"/>
      <c r="G213" s="8"/>
      <c r="H213" s="8"/>
      <c r="I213" s="8"/>
    </row>
    <row r="214" spans="5:9">
      <c r="E214" s="8"/>
      <c r="F214" s="8"/>
      <c r="G214" s="8"/>
      <c r="H214" s="8"/>
      <c r="I214" s="8"/>
    </row>
    <row r="215" spans="5:9">
      <c r="E215" s="8"/>
      <c r="F215" s="8"/>
      <c r="G215" s="8"/>
      <c r="H215" s="8"/>
      <c r="I215" s="8"/>
    </row>
    <row r="216" spans="5:9">
      <c r="E216" s="8"/>
      <c r="F216" s="8"/>
      <c r="G216" s="8"/>
      <c r="H216" s="8"/>
      <c r="I216" s="8"/>
    </row>
    <row r="217" spans="5:9">
      <c r="E217" s="8"/>
      <c r="F217" s="8"/>
      <c r="G217" s="8"/>
      <c r="H217" s="8"/>
      <c r="I217" s="8"/>
    </row>
    <row r="218" spans="5:9">
      <c r="E218" s="8"/>
      <c r="F218" s="8"/>
      <c r="G218" s="8"/>
      <c r="H218" s="8"/>
      <c r="I218" s="8"/>
    </row>
    <row r="219" spans="5:9">
      <c r="E219" s="8"/>
      <c r="F219" s="8"/>
      <c r="G219" s="8"/>
      <c r="H219" s="8"/>
      <c r="I219" s="8"/>
    </row>
    <row r="220" spans="5:9">
      <c r="E220" s="8"/>
      <c r="F220" s="8"/>
      <c r="G220" s="8"/>
      <c r="H220" s="8"/>
      <c r="I220" s="8"/>
    </row>
    <row r="221" spans="5:9">
      <c r="E221" s="8"/>
      <c r="F221" s="8"/>
      <c r="G221" s="8"/>
      <c r="H221" s="8"/>
      <c r="I221" s="8"/>
    </row>
    <row r="222" spans="5:9">
      <c r="E222" s="8"/>
      <c r="F222" s="8"/>
      <c r="G222" s="8"/>
      <c r="H222" s="8"/>
      <c r="I222" s="8"/>
    </row>
    <row r="223" spans="5:9">
      <c r="E223" s="8"/>
      <c r="F223" s="8"/>
      <c r="G223" s="8"/>
      <c r="H223" s="8"/>
      <c r="I223" s="8"/>
    </row>
    <row r="224" spans="5:9">
      <c r="E224" s="8"/>
      <c r="F224" s="8"/>
      <c r="G224" s="8"/>
      <c r="H224" s="8"/>
      <c r="I224" s="8"/>
    </row>
    <row r="225" spans="5:9">
      <c r="E225" s="8"/>
      <c r="F225" s="8"/>
      <c r="G225" s="8"/>
      <c r="H225" s="8"/>
      <c r="I225" s="8"/>
    </row>
    <row r="226" spans="5:9">
      <c r="E226" s="8"/>
      <c r="F226" s="8"/>
      <c r="G226" s="8"/>
      <c r="H226" s="8"/>
      <c r="I226" s="8"/>
    </row>
    <row r="227" spans="5:9">
      <c r="E227" s="8"/>
      <c r="F227" s="8"/>
      <c r="G227" s="8"/>
      <c r="H227" s="8"/>
      <c r="I227" s="8"/>
    </row>
    <row r="228" spans="5:9">
      <c r="E228" s="8"/>
      <c r="F228" s="8"/>
      <c r="G228" s="8"/>
      <c r="H228" s="8"/>
      <c r="I228" s="8"/>
    </row>
    <row r="229" spans="5:9">
      <c r="E229" s="8"/>
      <c r="F229" s="8"/>
      <c r="G229" s="8"/>
      <c r="H229" s="8"/>
      <c r="I229" s="8"/>
    </row>
    <row r="230" spans="5:9">
      <c r="E230" s="8"/>
      <c r="F230" s="8"/>
      <c r="G230" s="8"/>
      <c r="H230" s="8"/>
      <c r="I230" s="8"/>
    </row>
    <row r="231" spans="5:9">
      <c r="E231" s="8"/>
      <c r="F231" s="8"/>
      <c r="G231" s="8"/>
      <c r="H231" s="8"/>
      <c r="I231" s="8"/>
    </row>
    <row r="232" spans="5:9">
      <c r="E232" s="8"/>
      <c r="F232" s="8"/>
      <c r="G232" s="8"/>
      <c r="H232" s="8"/>
      <c r="I232" s="8"/>
    </row>
    <row r="233" spans="5:9">
      <c r="E233" s="8"/>
      <c r="F233" s="8"/>
      <c r="G233" s="8"/>
      <c r="H233" s="8"/>
      <c r="I233" s="8"/>
    </row>
    <row r="234" spans="5:9">
      <c r="E234" s="8"/>
      <c r="F234" s="8"/>
      <c r="G234" s="8"/>
      <c r="H234" s="8"/>
      <c r="I234" s="8"/>
    </row>
    <row r="235" spans="5:9">
      <c r="E235" s="8"/>
      <c r="F235" s="8"/>
      <c r="G235" s="8"/>
      <c r="H235" s="8"/>
      <c r="I235" s="8"/>
    </row>
    <row r="236" spans="5:9">
      <c r="E236" s="8"/>
      <c r="F236" s="8"/>
      <c r="G236" s="8"/>
      <c r="H236" s="8"/>
      <c r="I236" s="8"/>
    </row>
    <row r="237" spans="5:9">
      <c r="E237" s="8"/>
      <c r="F237" s="8"/>
      <c r="G237" s="8"/>
      <c r="H237" s="8"/>
      <c r="I237" s="8"/>
    </row>
    <row r="238" spans="5:9">
      <c r="E238" s="8"/>
      <c r="F238" s="8"/>
      <c r="G238" s="8"/>
      <c r="H238" s="8"/>
      <c r="I238" s="8"/>
    </row>
    <row r="239" spans="5:9">
      <c r="E239" s="8"/>
      <c r="F239" s="8"/>
      <c r="G239" s="8"/>
      <c r="H239" s="8"/>
      <c r="I239" s="8"/>
    </row>
    <row r="240" spans="5:9">
      <c r="E240" s="8"/>
      <c r="F240" s="8"/>
      <c r="G240" s="8"/>
      <c r="H240" s="8"/>
      <c r="I240" s="8"/>
    </row>
    <row r="241" spans="5:9">
      <c r="E241" s="8"/>
      <c r="F241" s="8"/>
      <c r="G241" s="8"/>
      <c r="H241" s="8"/>
      <c r="I241" s="8"/>
    </row>
    <row r="242" spans="5:9">
      <c r="E242" s="8"/>
      <c r="F242" s="8"/>
      <c r="G242" s="8"/>
      <c r="H242" s="8"/>
      <c r="I242" s="8"/>
    </row>
    <row r="243" spans="5:9">
      <c r="E243" s="8"/>
      <c r="F243" s="8"/>
      <c r="G243" s="8"/>
      <c r="H243" s="8"/>
      <c r="I243" s="8"/>
    </row>
    <row r="244" spans="5:9">
      <c r="E244" s="8"/>
      <c r="F244" s="8"/>
      <c r="G244" s="8"/>
      <c r="H244" s="8"/>
      <c r="I244" s="8"/>
    </row>
    <row r="245" spans="5:9">
      <c r="E245" s="8"/>
      <c r="F245" s="8"/>
      <c r="G245" s="8"/>
      <c r="H245" s="8"/>
      <c r="I245" s="8"/>
    </row>
    <row r="246" spans="5:9">
      <c r="E246" s="8"/>
      <c r="F246" s="8"/>
      <c r="G246" s="8"/>
      <c r="H246" s="8"/>
      <c r="I246" s="8"/>
    </row>
    <row r="247" spans="5:9">
      <c r="E247" s="8"/>
      <c r="F247" s="8"/>
      <c r="G247" s="8"/>
      <c r="H247" s="8"/>
      <c r="I247" s="8"/>
    </row>
    <row r="248" spans="5:9">
      <c r="E248" s="8"/>
      <c r="F248" s="8"/>
      <c r="G248" s="8"/>
      <c r="H248" s="8"/>
      <c r="I248" s="8"/>
    </row>
    <row r="249" spans="5:9">
      <c r="E249" s="8"/>
      <c r="F249" s="8"/>
      <c r="G249" s="8"/>
      <c r="H249" s="8"/>
      <c r="I249" s="8"/>
    </row>
    <row r="250" spans="5:9">
      <c r="E250" s="8"/>
      <c r="F250" s="8"/>
      <c r="G250" s="8"/>
      <c r="H250" s="8"/>
      <c r="I250" s="8"/>
    </row>
    <row r="251" spans="5:9">
      <c r="E251" s="8"/>
      <c r="F251" s="8"/>
      <c r="G251" s="8"/>
      <c r="H251" s="8"/>
      <c r="I251" s="8"/>
    </row>
    <row r="252" spans="5:9">
      <c r="E252" s="8"/>
      <c r="F252" s="8"/>
      <c r="G252" s="8"/>
      <c r="H252" s="8"/>
      <c r="I252" s="8"/>
    </row>
    <row r="253" spans="5:9">
      <c r="E253" s="8"/>
      <c r="F253" s="8"/>
      <c r="G253" s="8"/>
      <c r="H253" s="8"/>
      <c r="I253" s="8"/>
    </row>
    <row r="254" spans="5:9">
      <c r="E254" s="8"/>
      <c r="F254" s="8"/>
      <c r="G254" s="8"/>
      <c r="H254" s="8"/>
      <c r="I254" s="8"/>
    </row>
    <row r="255" spans="5:9">
      <c r="E255" s="8"/>
      <c r="F255" s="8"/>
      <c r="G255" s="8"/>
      <c r="H255" s="8"/>
      <c r="I255" s="8"/>
    </row>
    <row r="256" spans="5:9">
      <c r="E256" s="8"/>
      <c r="F256" s="8"/>
      <c r="G256" s="8"/>
      <c r="H256" s="8"/>
      <c r="I256" s="8"/>
    </row>
    <row r="257" spans="5:9">
      <c r="E257" s="8"/>
      <c r="F257" s="8"/>
      <c r="G257" s="8"/>
      <c r="H257" s="8"/>
      <c r="I257" s="8"/>
    </row>
    <row r="258" spans="5:9">
      <c r="E258" s="8"/>
      <c r="F258" s="8"/>
      <c r="G258" s="8"/>
      <c r="H258" s="8"/>
      <c r="I258" s="8"/>
    </row>
    <row r="259" spans="5:9">
      <c r="E259" s="8"/>
      <c r="F259" s="8"/>
      <c r="G259" s="8"/>
      <c r="H259" s="8"/>
      <c r="I259" s="8"/>
    </row>
    <row r="260" spans="5:9">
      <c r="E260" s="8"/>
      <c r="F260" s="8"/>
      <c r="G260" s="8"/>
      <c r="H260" s="8"/>
      <c r="I260" s="8"/>
    </row>
    <row r="261" spans="5:9">
      <c r="E261" s="8"/>
      <c r="F261" s="8"/>
      <c r="G261" s="8"/>
      <c r="H261" s="8"/>
      <c r="I261" s="8"/>
    </row>
    <row r="262" spans="5:9">
      <c r="E262" s="8"/>
      <c r="F262" s="8"/>
      <c r="G262" s="8"/>
      <c r="H262" s="8"/>
      <c r="I262" s="8"/>
    </row>
    <row r="263" spans="5:9">
      <c r="E263" s="8"/>
      <c r="F263" s="8"/>
      <c r="G263" s="8"/>
      <c r="H263" s="8"/>
      <c r="I263" s="8"/>
    </row>
    <row r="264" spans="5:9">
      <c r="E264" s="8"/>
      <c r="F264" s="8"/>
      <c r="G264" s="8"/>
      <c r="H264" s="8"/>
      <c r="I264" s="8"/>
    </row>
    <row r="265" spans="5:9">
      <c r="E265" s="8"/>
      <c r="F265" s="8"/>
      <c r="G265" s="8"/>
      <c r="H265" s="8"/>
      <c r="I265" s="8"/>
    </row>
    <row r="266" spans="5:9">
      <c r="E266" s="8"/>
      <c r="F266" s="8"/>
      <c r="G266" s="8"/>
      <c r="H266" s="8"/>
      <c r="I266" s="8"/>
    </row>
    <row r="267" spans="5:9">
      <c r="E267" s="8"/>
      <c r="F267" s="8"/>
      <c r="G267" s="8"/>
      <c r="H267" s="8"/>
      <c r="I267" s="8"/>
    </row>
    <row r="268" spans="5:9">
      <c r="E268" s="8"/>
      <c r="F268" s="8"/>
      <c r="G268" s="8"/>
      <c r="H268" s="8"/>
      <c r="I268" s="8"/>
    </row>
    <row r="269" spans="5:9">
      <c r="E269" s="8"/>
      <c r="F269" s="8"/>
      <c r="G269" s="8"/>
      <c r="H269" s="8"/>
      <c r="I269" s="8"/>
    </row>
    <row r="270" spans="5:9">
      <c r="E270" s="8"/>
      <c r="F270" s="8"/>
      <c r="G270" s="8"/>
      <c r="H270" s="8"/>
      <c r="I270" s="8"/>
    </row>
    <row r="271" spans="5:9">
      <c r="E271" s="8"/>
      <c r="F271" s="8"/>
      <c r="G271" s="8"/>
      <c r="H271" s="8"/>
      <c r="I271" s="8"/>
    </row>
    <row r="272" spans="5:9">
      <c r="E272" s="8"/>
      <c r="F272" s="8"/>
      <c r="G272" s="8"/>
      <c r="H272" s="8"/>
      <c r="I272" s="8"/>
    </row>
    <row r="273" spans="5:9">
      <c r="E273" s="8"/>
      <c r="F273" s="8"/>
      <c r="G273" s="8"/>
      <c r="H273" s="8"/>
      <c r="I273" s="8"/>
    </row>
    <row r="274" spans="5:9">
      <c r="E274" s="8"/>
      <c r="F274" s="8"/>
      <c r="G274" s="8"/>
      <c r="H274" s="8"/>
      <c r="I274" s="8"/>
    </row>
    <row r="275" spans="5:9">
      <c r="E275" s="8"/>
      <c r="F275" s="8"/>
      <c r="G275" s="8"/>
      <c r="H275" s="8"/>
      <c r="I275" s="8"/>
    </row>
    <row r="276" spans="5:9">
      <c r="E276" s="8"/>
      <c r="F276" s="8"/>
      <c r="G276" s="8"/>
      <c r="H276" s="8"/>
      <c r="I276" s="8"/>
    </row>
    <row r="277" spans="5:9">
      <c r="E277" s="8"/>
      <c r="F277" s="8"/>
      <c r="G277" s="8"/>
      <c r="H277" s="8"/>
      <c r="I277" s="8"/>
    </row>
    <row r="278" spans="5:9">
      <c r="E278" s="8"/>
      <c r="F278" s="8"/>
      <c r="G278" s="8"/>
      <c r="H278" s="8"/>
      <c r="I278" s="8"/>
    </row>
    <row r="279" spans="5:9">
      <c r="E279" s="8"/>
      <c r="F279" s="8"/>
      <c r="G279" s="8"/>
      <c r="H279" s="8"/>
      <c r="I279" s="8"/>
    </row>
    <row r="280" spans="5:9">
      <c r="E280" s="8"/>
      <c r="F280" s="8"/>
      <c r="G280" s="8"/>
      <c r="H280" s="8"/>
      <c r="I280" s="8"/>
    </row>
    <row r="281" spans="5:9">
      <c r="E281" s="8"/>
      <c r="F281" s="8"/>
      <c r="G281" s="8"/>
      <c r="H281" s="8"/>
      <c r="I281" s="8"/>
    </row>
    <row r="282" spans="5:9">
      <c r="E282" s="8"/>
      <c r="F282" s="8"/>
      <c r="G282" s="8"/>
      <c r="H282" s="8"/>
      <c r="I282" s="8"/>
    </row>
    <row r="283" spans="5:9">
      <c r="E283" s="8"/>
      <c r="F283" s="8"/>
      <c r="G283" s="8"/>
      <c r="H283" s="8"/>
      <c r="I283" s="8"/>
    </row>
    <row r="284" spans="5:9">
      <c r="E284" s="8"/>
      <c r="F284" s="8"/>
      <c r="G284" s="8"/>
      <c r="H284" s="8"/>
      <c r="I284" s="8"/>
    </row>
    <row r="285" spans="5:9">
      <c r="E285" s="8"/>
      <c r="F285" s="8"/>
      <c r="G285" s="8"/>
      <c r="H285" s="8"/>
      <c r="I285" s="8"/>
    </row>
    <row r="286" spans="5:9">
      <c r="E286" s="8"/>
      <c r="F286" s="8"/>
      <c r="G286" s="8"/>
      <c r="H286" s="8"/>
      <c r="I286" s="8"/>
    </row>
    <row r="287" spans="5:9">
      <c r="E287" s="8"/>
      <c r="F287" s="8"/>
      <c r="G287" s="8"/>
      <c r="H287" s="8"/>
      <c r="I287" s="8"/>
    </row>
    <row r="288" spans="5:9">
      <c r="E288" s="8"/>
      <c r="F288" s="8"/>
      <c r="G288" s="8"/>
      <c r="H288" s="8"/>
      <c r="I288" s="8"/>
    </row>
    <row r="289" spans="5:9">
      <c r="E289" s="8"/>
      <c r="F289" s="8"/>
      <c r="G289" s="8"/>
      <c r="H289" s="8"/>
      <c r="I289" s="8"/>
    </row>
    <row r="290" spans="5:9">
      <c r="E290" s="8"/>
      <c r="F290" s="8"/>
      <c r="G290" s="8"/>
      <c r="H290" s="8"/>
      <c r="I290" s="8"/>
    </row>
    <row r="291" spans="5:9">
      <c r="E291" s="8"/>
      <c r="F291" s="8"/>
      <c r="G291" s="8"/>
      <c r="H291" s="8"/>
      <c r="I291" s="8"/>
    </row>
    <row r="292" spans="5:9">
      <c r="E292" s="8"/>
      <c r="F292" s="8"/>
      <c r="G292" s="8"/>
      <c r="H292" s="8"/>
      <c r="I292" s="8"/>
    </row>
    <row r="293" spans="5:9">
      <c r="E293" s="8"/>
      <c r="F293" s="8"/>
      <c r="G293" s="8"/>
      <c r="H293" s="8"/>
      <c r="I293" s="8"/>
    </row>
    <row r="294" spans="5:9">
      <c r="E294" s="8"/>
      <c r="F294" s="8"/>
      <c r="G294" s="8"/>
      <c r="H294" s="8"/>
      <c r="I294" s="8"/>
    </row>
    <row r="295" spans="5:9">
      <c r="E295" s="8"/>
      <c r="F295" s="8"/>
      <c r="G295" s="8"/>
      <c r="H295" s="8"/>
      <c r="I295" s="8"/>
    </row>
    <row r="296" spans="5:9">
      <c r="E296" s="8"/>
      <c r="F296" s="8"/>
      <c r="G296" s="8"/>
      <c r="H296" s="8"/>
      <c r="I296" s="8"/>
    </row>
    <row r="297" spans="5:9">
      <c r="E297" s="8"/>
      <c r="F297" s="8"/>
      <c r="G297" s="8"/>
      <c r="H297" s="8"/>
      <c r="I297" s="8"/>
    </row>
    <row r="298" spans="5:9">
      <c r="E298" s="8"/>
      <c r="F298" s="8"/>
      <c r="G298" s="8"/>
      <c r="H298" s="8"/>
      <c r="I298" s="8"/>
    </row>
    <row r="299" spans="5:9">
      <c r="E299" s="8"/>
      <c r="F299" s="8"/>
      <c r="G299" s="8"/>
      <c r="H299" s="8"/>
      <c r="I299" s="8"/>
    </row>
    <row r="300" spans="5:9">
      <c r="E300" s="8"/>
      <c r="F300" s="8"/>
      <c r="G300" s="8"/>
      <c r="H300" s="8"/>
      <c r="I300" s="8"/>
    </row>
    <row r="301" spans="5:9">
      <c r="E301" s="8"/>
      <c r="F301" s="8"/>
      <c r="G301" s="8"/>
      <c r="H301" s="8"/>
      <c r="I301" s="8"/>
    </row>
    <row r="302" spans="5:9">
      <c r="E302" s="8"/>
      <c r="F302" s="8"/>
      <c r="G302" s="8"/>
      <c r="H302" s="8"/>
      <c r="I302" s="8"/>
    </row>
    <row r="303" spans="5:9">
      <c r="E303" s="8"/>
      <c r="F303" s="8"/>
      <c r="G303" s="8"/>
      <c r="H303" s="8"/>
      <c r="I303" s="8"/>
    </row>
    <row r="304" spans="5:9">
      <c r="E304" s="8"/>
      <c r="F304" s="8"/>
      <c r="G304" s="8"/>
      <c r="H304" s="8"/>
      <c r="I304" s="8"/>
    </row>
    <row r="305" spans="5:9">
      <c r="E305" s="8"/>
      <c r="F305" s="8"/>
      <c r="G305" s="8"/>
      <c r="H305" s="8"/>
      <c r="I305" s="8"/>
    </row>
    <row r="306" spans="5:9">
      <c r="E306" s="8"/>
      <c r="F306" s="8"/>
      <c r="G306" s="8"/>
      <c r="H306" s="8"/>
      <c r="I306" s="8"/>
    </row>
    <row r="307" spans="5:9">
      <c r="E307" s="8"/>
      <c r="F307" s="8"/>
      <c r="G307" s="8"/>
      <c r="H307" s="8"/>
      <c r="I307" s="8"/>
    </row>
    <row r="308" spans="5:9">
      <c r="E308" s="8"/>
      <c r="F308" s="8"/>
      <c r="G308" s="8"/>
      <c r="H308" s="8"/>
      <c r="I308" s="8"/>
    </row>
    <row r="309" spans="5:9">
      <c r="E309" s="8"/>
      <c r="F309" s="8"/>
      <c r="G309" s="8"/>
      <c r="H309" s="8"/>
      <c r="I309" s="8"/>
    </row>
    <row r="310" spans="5:9">
      <c r="E310" s="8"/>
      <c r="F310" s="8"/>
      <c r="G310" s="8"/>
      <c r="H310" s="8"/>
      <c r="I310" s="8"/>
    </row>
    <row r="311" spans="5:9">
      <c r="E311" s="8"/>
      <c r="F311" s="8"/>
      <c r="G311" s="8"/>
      <c r="H311" s="8"/>
      <c r="I311" s="8"/>
    </row>
    <row r="312" spans="5:9">
      <c r="E312" s="8"/>
      <c r="F312" s="8"/>
      <c r="G312" s="8"/>
      <c r="H312" s="8"/>
      <c r="I312" s="8"/>
    </row>
    <row r="313" spans="5:9">
      <c r="E313" s="8"/>
      <c r="F313" s="8"/>
      <c r="G313" s="8"/>
      <c r="H313" s="8"/>
      <c r="I313" s="8"/>
    </row>
    <row r="314" spans="5:9">
      <c r="E314" s="8"/>
      <c r="F314" s="8"/>
      <c r="G314" s="8"/>
      <c r="H314" s="8"/>
      <c r="I314" s="8"/>
    </row>
    <row r="315" spans="5:9">
      <c r="E315" s="8"/>
      <c r="F315" s="8"/>
      <c r="G315" s="8"/>
      <c r="H315" s="8"/>
      <c r="I315" s="8"/>
    </row>
    <row r="316" spans="5:9">
      <c r="E316" s="8"/>
      <c r="F316" s="8"/>
      <c r="G316" s="8"/>
      <c r="H316" s="8"/>
      <c r="I316" s="8"/>
    </row>
    <row r="317" spans="5:9">
      <c r="E317" s="8"/>
      <c r="F317" s="8"/>
      <c r="G317" s="8"/>
      <c r="H317" s="8"/>
      <c r="I317" s="8"/>
    </row>
    <row r="318" spans="5:9">
      <c r="E318" s="8"/>
      <c r="F318" s="8"/>
      <c r="G318" s="8"/>
      <c r="H318" s="8"/>
      <c r="I318" s="8"/>
    </row>
    <row r="319" spans="5:9">
      <c r="E319" s="8"/>
      <c r="F319" s="8"/>
      <c r="G319" s="8"/>
      <c r="H319" s="8"/>
      <c r="I319" s="8"/>
    </row>
    <row r="320" spans="5:9">
      <c r="E320" s="8"/>
      <c r="F320" s="8"/>
      <c r="G320" s="8"/>
      <c r="H320" s="8"/>
      <c r="I320" s="8"/>
    </row>
    <row r="321" spans="5:9">
      <c r="E321" s="8"/>
      <c r="F321" s="8"/>
      <c r="G321" s="8"/>
      <c r="H321" s="8"/>
      <c r="I321" s="8"/>
    </row>
    <row r="322" spans="5:9">
      <c r="E322" s="8"/>
      <c r="F322" s="8"/>
      <c r="G322" s="8"/>
      <c r="H322" s="8"/>
      <c r="I322" s="8"/>
    </row>
    <row r="323" spans="5:9">
      <c r="E323" s="8"/>
      <c r="F323" s="8"/>
      <c r="G323" s="8"/>
      <c r="H323" s="8"/>
      <c r="I323" s="8"/>
    </row>
    <row r="324" spans="5:9">
      <c r="E324" s="8"/>
      <c r="F324" s="8"/>
      <c r="G324" s="8"/>
      <c r="H324" s="8"/>
      <c r="I324" s="8"/>
    </row>
    <row r="325" spans="5:9">
      <c r="E325" s="8"/>
      <c r="F325" s="8"/>
      <c r="G325" s="8"/>
      <c r="H325" s="8"/>
      <c r="I325" s="8"/>
    </row>
    <row r="326" spans="5:9">
      <c r="E326" s="8"/>
      <c r="F326" s="8"/>
      <c r="G326" s="8"/>
      <c r="H326" s="8"/>
      <c r="I326" s="8"/>
    </row>
    <row r="327" spans="5:9">
      <c r="E327" s="8"/>
      <c r="F327" s="8"/>
      <c r="G327" s="8"/>
      <c r="H327" s="8"/>
      <c r="I327" s="8"/>
    </row>
    <row r="328" spans="5:9">
      <c r="E328" s="8"/>
      <c r="F328" s="8"/>
      <c r="G328" s="8"/>
      <c r="H328" s="8"/>
      <c r="I328" s="8"/>
    </row>
    <row r="329" spans="5:9">
      <c r="E329" s="8"/>
      <c r="F329" s="8"/>
      <c r="G329" s="8"/>
      <c r="H329" s="8"/>
      <c r="I329" s="8"/>
    </row>
    <row r="330" spans="5:9">
      <c r="E330" s="8"/>
      <c r="F330" s="8"/>
      <c r="G330" s="8"/>
      <c r="H330" s="8"/>
      <c r="I330" s="8"/>
    </row>
    <row r="331" spans="5:9">
      <c r="E331" s="8"/>
      <c r="F331" s="8"/>
      <c r="G331" s="8"/>
      <c r="H331" s="8"/>
      <c r="I331" s="8"/>
    </row>
    <row r="332" spans="5:9">
      <c r="E332" s="8"/>
      <c r="F332" s="8"/>
      <c r="G332" s="8"/>
      <c r="H332" s="8"/>
      <c r="I332" s="8"/>
    </row>
    <row r="333" spans="5:9">
      <c r="E333" s="8"/>
      <c r="F333" s="8"/>
      <c r="G333" s="8"/>
      <c r="H333" s="8"/>
      <c r="I333" s="8"/>
    </row>
    <row r="334" spans="5:9">
      <c r="E334" s="8"/>
      <c r="F334" s="8"/>
      <c r="G334" s="8"/>
      <c r="H334" s="8"/>
      <c r="I334" s="8"/>
    </row>
    <row r="335" spans="5:9">
      <c r="E335" s="8"/>
      <c r="F335" s="8"/>
      <c r="G335" s="8"/>
      <c r="H335" s="8"/>
      <c r="I335" s="8"/>
    </row>
    <row r="336" spans="5:9">
      <c r="E336" s="8"/>
      <c r="F336" s="8"/>
      <c r="G336" s="8"/>
      <c r="H336" s="8"/>
      <c r="I336" s="8"/>
    </row>
    <row r="337" spans="5:9">
      <c r="E337" s="8"/>
      <c r="F337" s="8"/>
      <c r="G337" s="8"/>
      <c r="H337" s="8"/>
      <c r="I337" s="8"/>
    </row>
    <row r="338" spans="5:9">
      <c r="E338" s="8"/>
      <c r="F338" s="8"/>
      <c r="G338" s="8"/>
      <c r="H338" s="8"/>
      <c r="I338" s="8"/>
    </row>
    <row r="339" spans="5:9">
      <c r="E339" s="8"/>
      <c r="F339" s="8"/>
      <c r="G339" s="8"/>
      <c r="H339" s="8"/>
      <c r="I339" s="8"/>
    </row>
  </sheetData>
  <autoFilter ref="C14:I159">
    <sortState ref="C15:I159">
      <sortCondition sortBy="cellColor" ref="E15:E159" dxfId="21"/>
      <sortCondition sortBy="cellColor" ref="E15:E159" dxfId="20"/>
      <sortCondition ref="C15:C159"/>
    </sortState>
  </autoFilter>
  <sortState ref="C15:I159">
    <sortCondition sortBy="cellColor" ref="E15:E159" dxfId="19"/>
    <sortCondition sortBy="cellColor" ref="E15:E159" dxfId="18"/>
    <sortCondition ref="C15:C159"/>
  </sortState>
  <mergeCells count="5">
    <mergeCell ref="M4:P4"/>
    <mergeCell ref="K5:L5"/>
    <mergeCell ref="M5:N5"/>
    <mergeCell ref="O5:P5"/>
    <mergeCell ref="M13:N13"/>
  </mergeCells>
  <conditionalFormatting sqref="E15:E159">
    <cfRule type="containsText" dxfId="17" priority="13" operator="containsText" text="Confirmed">
      <formula>NOT(ISERROR(SEARCH("Confirmed",E15)))</formula>
    </cfRule>
    <cfRule type="containsText" dxfId="16" priority="14" operator="containsText" text="Pending">
      <formula>NOT(ISERROR(SEARCH("Pending",E15)))</formula>
    </cfRule>
    <cfRule type="containsText" dxfId="15" priority="15" operator="containsText" text="Not initiated">
      <formula>NOT(ISERROR(SEARCH("Not initiated",E15)))</formula>
    </cfRule>
  </conditionalFormatting>
  <conditionalFormatting sqref="D15:D159 G15:H159">
    <cfRule type="containsText" dxfId="14" priority="10" operator="containsText" text="Partial">
      <formula>NOT(ISERROR(SEARCH("Partial",D15)))</formula>
    </cfRule>
    <cfRule type="containsText" dxfId="13" priority="11" operator="containsText" text="No">
      <formula>NOT(ISERROR(SEARCH("No",D15)))</formula>
    </cfRule>
    <cfRule type="containsText" dxfId="12" priority="12" operator="containsText" text="Yes">
      <formula>NOT(ISERROR(SEARCH("Yes",D15)))</formula>
    </cfRule>
  </conditionalFormatting>
  <conditionalFormatting sqref="I15:I159">
    <cfRule type="containsText" dxfId="11" priority="7" operator="containsText" text="Signed up">
      <formula>NOT(ISERROR(SEARCH("Signed up",I15)))</formula>
    </cfRule>
    <cfRule type="containsText" dxfId="10" priority="8" operator="containsText" text="Invited to sign up">
      <formula>NOT(ISERROR(SEARCH("Invited to sign up",I15)))</formula>
    </cfRule>
    <cfRule type="containsText" dxfId="9" priority="9" operator="containsText" text="Not invited">
      <formula>NOT(ISERROR(SEARCH("Not invited",I15)))</formula>
    </cfRule>
  </conditionalFormatting>
  <conditionalFormatting sqref="G15:H159">
    <cfRule type="containsText" dxfId="8" priority="3" operator="containsText" text="Social">
      <formula>NOT(ISERROR(SEARCH("Social",G15)))</formula>
    </cfRule>
  </conditionalFormatting>
  <conditionalFormatting sqref="H15:H159">
    <cfRule type="containsText" dxfId="7" priority="1" operator="containsText" text="Ineligible">
      <formula>NOT(ISERROR(SEARCH("Ineligible",H15)))</formula>
    </cfRule>
    <cfRule type="containsText" dxfId="6" priority="2" operator="containsText" text="Eligible">
      <formula>NOT(ISERROR(SEARCH("Eligible",H15)))</formula>
    </cfRule>
  </conditionalFormatting>
  <dataValidations count="5">
    <dataValidation type="list" allowBlank="1" showInputMessage="1" showErrorMessage="1" sqref="I15:I159">
      <formula1>"Signed up, Invited to sign up, Not invited"</formula1>
    </dataValidation>
    <dataValidation type="list" allowBlank="1" showInputMessage="1" showErrorMessage="1" sqref="D15:D159">
      <formula1>"Yes, No, Partial"</formula1>
    </dataValidation>
    <dataValidation type="list" allowBlank="1" showInputMessage="1" showErrorMessage="1" sqref="E15:E159">
      <formula1>"Confirmed, Pending, Not initiated"</formula1>
    </dataValidation>
    <dataValidation type="list" allowBlank="1" showInputMessage="1" showErrorMessage="1" sqref="G15:G159">
      <formula1>"Yes, No, Partial, Social"</formula1>
    </dataValidation>
    <dataValidation type="list" allowBlank="1" showInputMessage="1" showErrorMessage="1" sqref="H15:H159">
      <formula1>"Eligible, Ineligible"</formula1>
    </dataValidation>
  </dataValidations>
  <pageMargins left="0.75" right="0.75" top="1" bottom="1" header="0.5" footer="0.5"/>
  <pageSetup paperSize="9" scale="44" fitToHeight="2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93"/>
  <sheetViews>
    <sheetView topLeftCell="I1" workbookViewId="0">
      <pane ySplit="9" topLeftCell="A20" activePane="bottomLeft" state="frozen"/>
      <selection pane="bottomLeft" activeCell="P1" sqref="P1:R1048576"/>
    </sheetView>
  </sheetViews>
  <sheetFormatPr defaultColWidth="10.83203125" defaultRowHeight="15.5"/>
  <cols>
    <col min="1" max="1" width="2.5" style="1" customWidth="1"/>
    <col min="2" max="2" width="6.6640625" style="1" bestFit="1" customWidth="1"/>
    <col min="3" max="3" width="10.83203125" style="1" bestFit="1" customWidth="1"/>
    <col min="4" max="4" width="10.83203125" style="1"/>
    <col min="5" max="5" width="16.83203125" style="1" bestFit="1" customWidth="1"/>
    <col min="6" max="6" width="5.33203125" style="1" bestFit="1" customWidth="1"/>
    <col min="7" max="8" width="3.1640625" style="1" bestFit="1" customWidth="1"/>
    <col min="9" max="9" width="69" style="1" bestFit="1" customWidth="1"/>
    <col min="10" max="10" width="73.6640625" style="1" bestFit="1" customWidth="1"/>
    <col min="11" max="11" width="16.33203125" style="1" customWidth="1"/>
    <col min="12" max="12" width="16.6640625" style="1" customWidth="1"/>
    <col min="13" max="13" width="24.83203125" style="1" bestFit="1" customWidth="1"/>
    <col min="14" max="14" width="8" style="1" bestFit="1" customWidth="1"/>
    <col min="15" max="15" width="3.33203125" style="1" bestFit="1" customWidth="1"/>
    <col min="16" max="16" width="6.83203125" style="1" bestFit="1" customWidth="1"/>
    <col min="17" max="17" width="2.5" style="1" customWidth="1"/>
    <col min="18" max="16384" width="10.83203125" style="1"/>
  </cols>
  <sheetData>
    <row r="2" spans="2:16">
      <c r="B2" s="25" t="s">
        <v>217</v>
      </c>
      <c r="D2" s="40"/>
      <c r="E2" s="44">
        <f ca="1">TODAY()</f>
        <v>44121</v>
      </c>
    </row>
    <row r="3" spans="2:16">
      <c r="B3" s="25"/>
      <c r="D3" s="40"/>
      <c r="E3" s="41"/>
    </row>
    <row r="4" spans="2:16">
      <c r="B4" s="72" t="s">
        <v>242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</row>
    <row r="5" spans="2:16"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2:16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2:16">
      <c r="B7" s="69" t="s">
        <v>95</v>
      </c>
      <c r="C7" s="85" t="s">
        <v>56</v>
      </c>
      <c r="D7" s="69" t="s">
        <v>0</v>
      </c>
      <c r="E7" s="69" t="s">
        <v>1</v>
      </c>
      <c r="F7" s="69" t="s">
        <v>2</v>
      </c>
      <c r="G7" s="81" t="s">
        <v>5</v>
      </c>
      <c r="H7" s="82"/>
      <c r="I7" s="69" t="s">
        <v>6</v>
      </c>
      <c r="J7" s="69" t="s">
        <v>7</v>
      </c>
      <c r="K7" s="69" t="s">
        <v>8</v>
      </c>
      <c r="L7" s="69" t="s">
        <v>9</v>
      </c>
      <c r="M7" s="88" t="s">
        <v>14</v>
      </c>
      <c r="N7" s="89"/>
      <c r="O7" s="90"/>
      <c r="P7" s="85" t="s">
        <v>76</v>
      </c>
    </row>
    <row r="8" spans="2:16">
      <c r="B8" s="70"/>
      <c r="C8" s="86"/>
      <c r="D8" s="70"/>
      <c r="E8" s="70"/>
      <c r="F8" s="70"/>
      <c r="G8" s="83"/>
      <c r="H8" s="84"/>
      <c r="I8" s="70"/>
      <c r="J8" s="70"/>
      <c r="K8" s="70"/>
      <c r="L8" s="70"/>
      <c r="M8" s="69" t="s">
        <v>10</v>
      </c>
      <c r="N8" s="88" t="s">
        <v>13</v>
      </c>
      <c r="O8" s="90"/>
      <c r="P8" s="91"/>
    </row>
    <row r="9" spans="2:16">
      <c r="B9" s="71"/>
      <c r="C9" s="87"/>
      <c r="D9" s="71"/>
      <c r="E9" s="71"/>
      <c r="F9" s="71"/>
      <c r="G9" s="4" t="s">
        <v>3</v>
      </c>
      <c r="H9" s="4" t="s">
        <v>4</v>
      </c>
      <c r="I9" s="71"/>
      <c r="J9" s="71"/>
      <c r="K9" s="71"/>
      <c r="L9" s="71"/>
      <c r="M9" s="71"/>
      <c r="N9" s="4" t="s">
        <v>11</v>
      </c>
      <c r="O9" s="4" t="s">
        <v>12</v>
      </c>
      <c r="P9" s="92"/>
    </row>
    <row r="10" spans="2:16">
      <c r="B10" s="5" t="s">
        <v>85</v>
      </c>
      <c r="C10" s="7">
        <v>44086</v>
      </c>
      <c r="D10" s="2" t="s">
        <v>15</v>
      </c>
      <c r="E10" s="2" t="s">
        <v>49</v>
      </c>
      <c r="F10" s="5" t="s">
        <v>18</v>
      </c>
      <c r="G10" s="5">
        <v>1</v>
      </c>
      <c r="H10" s="5">
        <v>1</v>
      </c>
      <c r="I10" s="6" t="s">
        <v>83</v>
      </c>
      <c r="J10" s="5" t="s">
        <v>22</v>
      </c>
      <c r="K10" s="2" t="s">
        <v>71</v>
      </c>
      <c r="L10" s="2" t="s">
        <v>62</v>
      </c>
      <c r="M10" s="2" t="s">
        <v>39</v>
      </c>
      <c r="N10" s="5">
        <v>1</v>
      </c>
      <c r="O10" s="5">
        <v>0</v>
      </c>
      <c r="P10" s="5" t="s">
        <v>77</v>
      </c>
    </row>
    <row r="11" spans="2:16">
      <c r="B11" s="5" t="s">
        <v>88</v>
      </c>
      <c r="C11" s="7">
        <v>44086</v>
      </c>
      <c r="D11" s="2" t="s">
        <v>15</v>
      </c>
      <c r="E11" s="2" t="s">
        <v>80</v>
      </c>
      <c r="F11" s="5" t="s">
        <v>18</v>
      </c>
      <c r="G11" s="5">
        <v>2</v>
      </c>
      <c r="H11" s="5">
        <v>0</v>
      </c>
      <c r="I11" s="6" t="s">
        <v>102</v>
      </c>
      <c r="J11" s="6" t="s">
        <v>103</v>
      </c>
      <c r="K11" s="2" t="s">
        <v>104</v>
      </c>
      <c r="L11" s="2" t="s">
        <v>105</v>
      </c>
      <c r="M11" s="2" t="s">
        <v>47</v>
      </c>
      <c r="N11" s="5">
        <v>3</v>
      </c>
      <c r="O11" s="5">
        <v>0</v>
      </c>
      <c r="P11" s="5" t="s">
        <v>77</v>
      </c>
    </row>
    <row r="12" spans="2:16">
      <c r="B12" s="5" t="s">
        <v>86</v>
      </c>
      <c r="C12" s="7">
        <v>44086</v>
      </c>
      <c r="D12" s="2" t="s">
        <v>15</v>
      </c>
      <c r="E12" s="2" t="s">
        <v>106</v>
      </c>
      <c r="F12" s="5" t="s">
        <v>18</v>
      </c>
      <c r="G12" s="5">
        <v>6</v>
      </c>
      <c r="H12" s="5">
        <v>2</v>
      </c>
      <c r="I12" s="6" t="s">
        <v>107</v>
      </c>
      <c r="J12" s="6" t="s">
        <v>108</v>
      </c>
      <c r="K12" s="2" t="s">
        <v>109</v>
      </c>
      <c r="L12" s="2" t="s">
        <v>34</v>
      </c>
      <c r="M12" s="2" t="s">
        <v>32</v>
      </c>
      <c r="N12" s="5">
        <v>0</v>
      </c>
      <c r="O12" s="5">
        <v>0</v>
      </c>
      <c r="P12" s="5" t="s">
        <v>77</v>
      </c>
    </row>
    <row r="13" spans="2:16">
      <c r="B13" s="5" t="s">
        <v>87</v>
      </c>
      <c r="C13" s="7">
        <v>44086</v>
      </c>
      <c r="D13" s="2" t="s">
        <v>15</v>
      </c>
      <c r="E13" s="2" t="s">
        <v>110</v>
      </c>
      <c r="F13" s="5" t="s">
        <v>4</v>
      </c>
      <c r="G13" s="5">
        <v>3</v>
      </c>
      <c r="H13" s="5">
        <v>3</v>
      </c>
      <c r="I13" s="6" t="s">
        <v>111</v>
      </c>
      <c r="J13" s="6" t="s">
        <v>115</v>
      </c>
      <c r="K13" s="2" t="s">
        <v>112</v>
      </c>
      <c r="L13" s="2" t="s">
        <v>97</v>
      </c>
      <c r="M13" s="2" t="s">
        <v>31</v>
      </c>
      <c r="N13" s="5">
        <v>0</v>
      </c>
      <c r="O13" s="5">
        <v>0</v>
      </c>
      <c r="P13" s="5" t="s">
        <v>77</v>
      </c>
    </row>
    <row r="14" spans="2:16">
      <c r="B14" s="5" t="s">
        <v>85</v>
      </c>
      <c r="C14" s="7">
        <v>44093</v>
      </c>
      <c r="D14" s="2" t="s">
        <v>15</v>
      </c>
      <c r="E14" s="2" t="s">
        <v>236</v>
      </c>
      <c r="F14" s="5" t="s">
        <v>4</v>
      </c>
      <c r="G14" s="5">
        <v>1</v>
      </c>
      <c r="H14" s="5">
        <v>3</v>
      </c>
      <c r="I14" s="2" t="s">
        <v>58</v>
      </c>
      <c r="J14" s="2" t="s">
        <v>145</v>
      </c>
      <c r="K14" s="2" t="s">
        <v>58</v>
      </c>
      <c r="L14" s="2" t="s">
        <v>213</v>
      </c>
      <c r="M14" s="2" t="s">
        <v>39</v>
      </c>
      <c r="N14" s="5">
        <v>0</v>
      </c>
      <c r="O14" s="5">
        <v>0</v>
      </c>
      <c r="P14" s="5" t="s">
        <v>77</v>
      </c>
    </row>
    <row r="15" spans="2:16">
      <c r="B15" s="5" t="s">
        <v>88</v>
      </c>
      <c r="C15" s="7">
        <v>44093</v>
      </c>
      <c r="D15" s="2" t="s">
        <v>15</v>
      </c>
      <c r="E15" s="2" t="s">
        <v>237</v>
      </c>
      <c r="F15" s="5" t="s">
        <v>4</v>
      </c>
      <c r="G15" s="5">
        <v>0</v>
      </c>
      <c r="H15" s="5">
        <v>1</v>
      </c>
      <c r="I15" s="5" t="s">
        <v>22</v>
      </c>
      <c r="J15" s="5" t="s">
        <v>22</v>
      </c>
      <c r="K15" s="2" t="s">
        <v>99</v>
      </c>
      <c r="L15" s="2" t="s">
        <v>54</v>
      </c>
      <c r="M15" s="2" t="s">
        <v>47</v>
      </c>
      <c r="N15" s="5">
        <v>1</v>
      </c>
      <c r="O15" s="5">
        <v>0</v>
      </c>
      <c r="P15" s="5" t="s">
        <v>77</v>
      </c>
    </row>
    <row r="16" spans="2:16">
      <c r="B16" s="5" t="s">
        <v>86</v>
      </c>
      <c r="C16" s="7">
        <v>44093</v>
      </c>
      <c r="D16" s="2" t="s">
        <v>15</v>
      </c>
      <c r="E16" s="2" t="s">
        <v>238</v>
      </c>
      <c r="F16" s="5" t="s">
        <v>18</v>
      </c>
      <c r="G16" s="5">
        <v>2</v>
      </c>
      <c r="H16" s="5">
        <v>2</v>
      </c>
      <c r="I16" s="2" t="s">
        <v>239</v>
      </c>
      <c r="J16" s="2" t="s">
        <v>241</v>
      </c>
      <c r="K16" s="2" t="s">
        <v>35</v>
      </c>
      <c r="L16" s="2" t="s">
        <v>240</v>
      </c>
      <c r="M16" s="2" t="s">
        <v>31</v>
      </c>
      <c r="N16" s="5">
        <v>0</v>
      </c>
      <c r="O16" s="5">
        <v>0</v>
      </c>
      <c r="P16" s="5" t="s">
        <v>77</v>
      </c>
    </row>
    <row r="17" spans="2:16">
      <c r="B17" s="5" t="s">
        <v>87</v>
      </c>
      <c r="C17" s="7">
        <v>44093</v>
      </c>
      <c r="D17" s="2" t="s">
        <v>15</v>
      </c>
      <c r="E17" s="2" t="s">
        <v>235</v>
      </c>
      <c r="F17" s="5" t="s">
        <v>18</v>
      </c>
      <c r="G17" s="5">
        <v>0</v>
      </c>
      <c r="H17" s="5">
        <v>6</v>
      </c>
      <c r="I17" s="5" t="s">
        <v>22</v>
      </c>
      <c r="J17" s="5" t="s">
        <v>22</v>
      </c>
      <c r="K17" s="2" t="s">
        <v>175</v>
      </c>
      <c r="L17" s="2" t="s">
        <v>182</v>
      </c>
      <c r="M17" s="2" t="s">
        <v>149</v>
      </c>
      <c r="N17" s="5">
        <v>0</v>
      </c>
      <c r="O17" s="5">
        <v>0</v>
      </c>
      <c r="P17" s="5" t="s">
        <v>77</v>
      </c>
    </row>
    <row r="18" spans="2:16">
      <c r="B18" s="5" t="s">
        <v>84</v>
      </c>
      <c r="C18" s="7">
        <v>44093</v>
      </c>
      <c r="D18" s="2" t="s">
        <v>15</v>
      </c>
      <c r="E18" s="2" t="s">
        <v>234</v>
      </c>
      <c r="F18" s="5" t="s">
        <v>4</v>
      </c>
      <c r="G18" s="5">
        <v>1</v>
      </c>
      <c r="H18" s="5">
        <v>2</v>
      </c>
      <c r="I18" s="2" t="s">
        <v>52</v>
      </c>
      <c r="J18" s="2" t="s">
        <v>224</v>
      </c>
      <c r="K18" s="2" t="s">
        <v>224</v>
      </c>
      <c r="L18" s="2" t="s">
        <v>79</v>
      </c>
      <c r="M18" s="2" t="s">
        <v>50</v>
      </c>
      <c r="N18" s="5">
        <v>0</v>
      </c>
      <c r="O18" s="5">
        <v>0</v>
      </c>
      <c r="P18" s="5" t="s">
        <v>77</v>
      </c>
    </row>
    <row r="19" spans="2:16">
      <c r="B19" s="5" t="s">
        <v>93</v>
      </c>
      <c r="C19" s="7">
        <v>44093</v>
      </c>
      <c r="D19" s="2" t="s">
        <v>15</v>
      </c>
      <c r="E19" s="2" t="s">
        <v>231</v>
      </c>
      <c r="F19" s="5" t="s">
        <v>4</v>
      </c>
      <c r="G19" s="5">
        <v>2</v>
      </c>
      <c r="H19" s="5">
        <v>6</v>
      </c>
      <c r="I19" s="2" t="s">
        <v>232</v>
      </c>
      <c r="J19" s="2" t="s">
        <v>233</v>
      </c>
      <c r="K19" s="2" t="s">
        <v>173</v>
      </c>
      <c r="L19" s="2" t="s">
        <v>134</v>
      </c>
      <c r="M19" s="2" t="s">
        <v>48</v>
      </c>
      <c r="N19" s="5">
        <v>0</v>
      </c>
      <c r="O19" s="5">
        <v>0</v>
      </c>
      <c r="P19" s="5" t="s">
        <v>77</v>
      </c>
    </row>
    <row r="20" spans="2:16">
      <c r="B20" s="5" t="s">
        <v>85</v>
      </c>
      <c r="C20" s="7">
        <v>44100</v>
      </c>
      <c r="D20" s="2" t="s">
        <v>15</v>
      </c>
      <c r="E20" s="2" t="s">
        <v>254</v>
      </c>
      <c r="F20" s="5" t="s">
        <v>4</v>
      </c>
      <c r="G20" s="5">
        <v>1</v>
      </c>
      <c r="H20" s="5">
        <v>3</v>
      </c>
      <c r="I20" s="2" t="s">
        <v>227</v>
      </c>
      <c r="J20" s="5" t="s">
        <v>22</v>
      </c>
      <c r="K20" s="2" t="s">
        <v>227</v>
      </c>
      <c r="L20" s="2" t="s">
        <v>58</v>
      </c>
      <c r="M20" s="2" t="s">
        <v>39</v>
      </c>
      <c r="N20" s="5">
        <v>0</v>
      </c>
      <c r="O20" s="5">
        <v>0</v>
      </c>
      <c r="P20" s="5" t="s">
        <v>77</v>
      </c>
    </row>
    <row r="21" spans="2:16">
      <c r="B21" s="5" t="s">
        <v>88</v>
      </c>
      <c r="C21" s="7">
        <v>44100</v>
      </c>
      <c r="D21" s="2" t="s">
        <v>16</v>
      </c>
      <c r="E21" s="2" t="s">
        <v>255</v>
      </c>
      <c r="F21" s="5" t="s">
        <v>18</v>
      </c>
      <c r="G21" s="5">
        <v>3</v>
      </c>
      <c r="H21" s="5">
        <v>1</v>
      </c>
      <c r="I21" s="2" t="s">
        <v>256</v>
      </c>
      <c r="J21" s="2" t="s">
        <v>257</v>
      </c>
      <c r="K21" s="2" t="s">
        <v>151</v>
      </c>
      <c r="L21" s="2" t="s">
        <v>258</v>
      </c>
      <c r="M21" s="2" t="s">
        <v>258</v>
      </c>
      <c r="N21" s="5">
        <v>1</v>
      </c>
      <c r="O21" s="5">
        <v>0</v>
      </c>
      <c r="P21" s="5" t="s">
        <v>77</v>
      </c>
    </row>
    <row r="22" spans="2:16">
      <c r="B22" s="5" t="s">
        <v>86</v>
      </c>
      <c r="C22" s="7">
        <v>44100</v>
      </c>
      <c r="D22" s="2" t="s">
        <v>15</v>
      </c>
      <c r="E22" s="2" t="s">
        <v>253</v>
      </c>
      <c r="F22" s="5" t="s">
        <v>4</v>
      </c>
      <c r="G22" s="5">
        <v>1</v>
      </c>
      <c r="H22" s="5">
        <v>1</v>
      </c>
      <c r="I22" s="2" t="s">
        <v>19</v>
      </c>
      <c r="J22" s="5" t="s">
        <v>22</v>
      </c>
      <c r="K22" s="2" t="s">
        <v>162</v>
      </c>
      <c r="L22" s="2" t="s">
        <v>29</v>
      </c>
      <c r="M22" s="2" t="s">
        <v>47</v>
      </c>
      <c r="N22" s="5">
        <v>1</v>
      </c>
      <c r="O22" s="5">
        <v>0</v>
      </c>
      <c r="P22" s="5" t="s">
        <v>77</v>
      </c>
    </row>
    <row r="23" spans="2:16">
      <c r="B23" s="5" t="s">
        <v>87</v>
      </c>
      <c r="C23" s="7">
        <v>44100</v>
      </c>
      <c r="D23" s="2" t="s">
        <v>15</v>
      </c>
      <c r="E23" s="2" t="s">
        <v>251</v>
      </c>
      <c r="F23" s="5" t="s">
        <v>18</v>
      </c>
      <c r="G23" s="5">
        <v>3</v>
      </c>
      <c r="H23" s="5">
        <v>0</v>
      </c>
      <c r="I23" s="2" t="s">
        <v>252</v>
      </c>
      <c r="J23" s="2" t="s">
        <v>263</v>
      </c>
      <c r="K23" s="2" t="s">
        <v>112</v>
      </c>
      <c r="L23" s="2" t="s">
        <v>60</v>
      </c>
      <c r="M23" s="2" t="s">
        <v>31</v>
      </c>
      <c r="N23" s="5">
        <v>3</v>
      </c>
      <c r="O23" s="5">
        <v>0</v>
      </c>
      <c r="P23" s="5" t="s">
        <v>77</v>
      </c>
    </row>
    <row r="24" spans="2:16">
      <c r="B24" s="5" t="s">
        <v>84</v>
      </c>
      <c r="C24" s="7">
        <v>44100</v>
      </c>
      <c r="D24" s="2" t="s">
        <v>15</v>
      </c>
      <c r="E24" s="2" t="s">
        <v>249</v>
      </c>
      <c r="F24" s="5" t="s">
        <v>18</v>
      </c>
      <c r="G24" s="5">
        <v>3</v>
      </c>
      <c r="H24" s="5">
        <v>1</v>
      </c>
      <c r="I24" s="2" t="s">
        <v>78</v>
      </c>
      <c r="J24" s="2" t="s">
        <v>250</v>
      </c>
      <c r="K24" s="2" t="s">
        <v>36</v>
      </c>
      <c r="L24" s="2" t="s">
        <v>36</v>
      </c>
      <c r="M24" s="2" t="s">
        <v>50</v>
      </c>
      <c r="N24" s="5">
        <v>1</v>
      </c>
      <c r="O24" s="5">
        <v>0</v>
      </c>
      <c r="P24" s="5" t="s">
        <v>77</v>
      </c>
    </row>
    <row r="25" spans="2:16">
      <c r="B25" s="5" t="s">
        <v>93</v>
      </c>
      <c r="C25" s="7">
        <v>44100</v>
      </c>
      <c r="D25" s="2" t="s">
        <v>15</v>
      </c>
      <c r="E25" s="2" t="s">
        <v>246</v>
      </c>
      <c r="F25" s="5" t="s">
        <v>18</v>
      </c>
      <c r="G25" s="5">
        <v>2</v>
      </c>
      <c r="H25" s="5">
        <v>0</v>
      </c>
      <c r="I25" s="2" t="s">
        <v>247</v>
      </c>
      <c r="J25" s="2" t="s">
        <v>248</v>
      </c>
      <c r="K25" s="2" t="s">
        <v>42</v>
      </c>
      <c r="L25" s="2" t="s">
        <v>20</v>
      </c>
      <c r="M25" s="2" t="s">
        <v>48</v>
      </c>
      <c r="N25" s="5">
        <v>3</v>
      </c>
      <c r="O25" s="5">
        <v>0</v>
      </c>
      <c r="P25" s="5" t="s">
        <v>77</v>
      </c>
    </row>
    <row r="26" spans="2:16">
      <c r="B26" s="5" t="s">
        <v>85</v>
      </c>
      <c r="C26" s="7">
        <v>44107</v>
      </c>
      <c r="D26" s="2" t="s">
        <v>15</v>
      </c>
      <c r="E26" s="2" t="s">
        <v>274</v>
      </c>
      <c r="F26" s="5" t="s">
        <v>18</v>
      </c>
      <c r="G26" s="5">
        <v>1</v>
      </c>
      <c r="H26" s="5">
        <v>2</v>
      </c>
      <c r="I26" s="2" t="s">
        <v>213</v>
      </c>
      <c r="J26" s="5" t="s">
        <v>22</v>
      </c>
      <c r="K26" s="2" t="s">
        <v>124</v>
      </c>
      <c r="L26" s="2" t="s">
        <v>71</v>
      </c>
      <c r="M26" s="2" t="s">
        <v>39</v>
      </c>
      <c r="N26" s="5">
        <v>0</v>
      </c>
      <c r="O26" s="5">
        <v>0</v>
      </c>
      <c r="P26" s="5" t="s">
        <v>77</v>
      </c>
    </row>
    <row r="27" spans="2:16">
      <c r="B27" s="5" t="s">
        <v>88</v>
      </c>
      <c r="C27" s="7">
        <v>44107</v>
      </c>
      <c r="D27" s="2" t="s">
        <v>15</v>
      </c>
      <c r="E27" s="2" t="s">
        <v>275</v>
      </c>
      <c r="F27" s="5" t="s">
        <v>18</v>
      </c>
      <c r="G27" s="5">
        <v>3</v>
      </c>
      <c r="H27" s="5">
        <v>0</v>
      </c>
      <c r="I27" s="2" t="s">
        <v>277</v>
      </c>
      <c r="J27" s="2" t="s">
        <v>278</v>
      </c>
      <c r="K27" s="2" t="s">
        <v>142</v>
      </c>
      <c r="L27" s="2" t="s">
        <v>151</v>
      </c>
      <c r="M27" s="2" t="s">
        <v>258</v>
      </c>
      <c r="N27" s="5">
        <v>3</v>
      </c>
      <c r="O27" s="5">
        <v>0</v>
      </c>
      <c r="P27" s="5" t="s">
        <v>77</v>
      </c>
    </row>
    <row r="28" spans="2:16">
      <c r="B28" s="5" t="s">
        <v>86</v>
      </c>
      <c r="C28" s="7">
        <v>44107</v>
      </c>
      <c r="D28" s="2" t="s">
        <v>16</v>
      </c>
      <c r="E28" s="2" t="s">
        <v>268</v>
      </c>
      <c r="F28" s="5" t="s">
        <v>18</v>
      </c>
      <c r="G28" s="5">
        <v>3</v>
      </c>
      <c r="H28" s="5">
        <v>0</v>
      </c>
      <c r="I28" s="2" t="s">
        <v>269</v>
      </c>
      <c r="J28" s="2" t="s">
        <v>241</v>
      </c>
      <c r="K28" s="2" t="s">
        <v>35</v>
      </c>
      <c r="L28" s="2" t="s">
        <v>188</v>
      </c>
      <c r="M28" s="2" t="s">
        <v>47</v>
      </c>
      <c r="N28" s="5">
        <v>3</v>
      </c>
      <c r="O28" s="5">
        <v>0</v>
      </c>
      <c r="P28" s="5" t="s">
        <v>77</v>
      </c>
    </row>
    <row r="29" spans="2:16">
      <c r="B29" s="5" t="s">
        <v>87</v>
      </c>
      <c r="C29" s="7">
        <v>44107</v>
      </c>
      <c r="D29" s="2" t="s">
        <v>15</v>
      </c>
      <c r="E29" s="2" t="s">
        <v>270</v>
      </c>
      <c r="F29" s="5" t="s">
        <v>4</v>
      </c>
      <c r="G29" s="5">
        <v>1</v>
      </c>
      <c r="H29" s="5">
        <v>3</v>
      </c>
      <c r="I29" s="2" t="s">
        <v>92</v>
      </c>
      <c r="J29" s="5" t="s">
        <v>22</v>
      </c>
      <c r="K29" s="2" t="s">
        <v>182</v>
      </c>
      <c r="L29" s="2" t="s">
        <v>190</v>
      </c>
      <c r="M29" s="2" t="s">
        <v>31</v>
      </c>
      <c r="N29" s="5">
        <v>0</v>
      </c>
      <c r="O29" s="5">
        <v>0</v>
      </c>
      <c r="P29" s="5" t="s">
        <v>77</v>
      </c>
    </row>
    <row r="30" spans="2:16">
      <c r="B30" s="5" t="s">
        <v>93</v>
      </c>
      <c r="C30" s="7">
        <v>44107</v>
      </c>
      <c r="D30" s="2" t="s">
        <v>15</v>
      </c>
      <c r="E30" s="2" t="s">
        <v>271</v>
      </c>
      <c r="F30" s="5" t="s">
        <v>4</v>
      </c>
      <c r="G30" s="5">
        <v>4</v>
      </c>
      <c r="H30" s="5">
        <v>3</v>
      </c>
      <c r="I30" s="2" t="s">
        <v>272</v>
      </c>
      <c r="J30" s="2" t="s">
        <v>273</v>
      </c>
      <c r="K30" s="2" t="s">
        <v>20</v>
      </c>
      <c r="L30" s="2" t="s">
        <v>25</v>
      </c>
      <c r="M30" s="2" t="s">
        <v>48</v>
      </c>
      <c r="N30" s="5">
        <v>0</v>
      </c>
      <c r="O30" s="5">
        <v>0</v>
      </c>
      <c r="P30" s="5" t="s">
        <v>77</v>
      </c>
    </row>
    <row r="31" spans="2:16">
      <c r="B31" s="5" t="s">
        <v>85</v>
      </c>
      <c r="C31" s="7">
        <v>44114</v>
      </c>
      <c r="D31" s="2" t="s">
        <v>15</v>
      </c>
      <c r="E31" s="2" t="s">
        <v>300</v>
      </c>
      <c r="F31" s="5" t="s">
        <v>4</v>
      </c>
      <c r="G31" s="5">
        <v>3</v>
      </c>
      <c r="H31" s="5">
        <v>1</v>
      </c>
      <c r="I31" s="2" t="s">
        <v>301</v>
      </c>
      <c r="J31" s="2" t="s">
        <v>302</v>
      </c>
      <c r="K31" s="2" t="s">
        <v>213</v>
      </c>
      <c r="L31" s="2" t="s">
        <v>45</v>
      </c>
      <c r="M31" s="2" t="s">
        <v>39</v>
      </c>
      <c r="N31" s="5">
        <v>1</v>
      </c>
      <c r="O31" s="5">
        <v>0</v>
      </c>
      <c r="P31" s="5" t="s">
        <v>77</v>
      </c>
    </row>
    <row r="32" spans="2:16">
      <c r="B32" s="5" t="s">
        <v>88</v>
      </c>
      <c r="C32" s="7">
        <v>44114</v>
      </c>
      <c r="D32" s="2" t="s">
        <v>15</v>
      </c>
      <c r="E32" s="2" t="s">
        <v>285</v>
      </c>
      <c r="F32" s="5" t="s">
        <v>4</v>
      </c>
      <c r="G32" s="5">
        <v>2</v>
      </c>
      <c r="H32" s="5">
        <v>4</v>
      </c>
      <c r="I32" s="2" t="s">
        <v>288</v>
      </c>
      <c r="J32" s="2" t="s">
        <v>307</v>
      </c>
      <c r="K32" s="2" t="s">
        <v>104</v>
      </c>
      <c r="L32" s="2" t="s">
        <v>72</v>
      </c>
      <c r="M32" s="2" t="s">
        <v>258</v>
      </c>
      <c r="N32" s="5">
        <v>0</v>
      </c>
      <c r="O32" s="5">
        <v>0</v>
      </c>
      <c r="P32" s="5" t="s">
        <v>77</v>
      </c>
    </row>
    <row r="33" spans="2:16">
      <c r="B33" s="5" t="s">
        <v>86</v>
      </c>
      <c r="C33" s="7">
        <v>44114</v>
      </c>
      <c r="D33" s="2" t="s">
        <v>15</v>
      </c>
      <c r="E33" s="2" t="s">
        <v>286</v>
      </c>
      <c r="F33" s="5" t="s">
        <v>18</v>
      </c>
      <c r="G33" s="5">
        <v>5</v>
      </c>
      <c r="H33" s="5">
        <v>0</v>
      </c>
      <c r="I33" s="2" t="s">
        <v>287</v>
      </c>
      <c r="J33" s="2" t="s">
        <v>289</v>
      </c>
      <c r="K33" s="2" t="s">
        <v>44</v>
      </c>
      <c r="L33" s="2" t="s">
        <v>44</v>
      </c>
      <c r="M33" s="2" t="s">
        <v>299</v>
      </c>
      <c r="N33" s="5">
        <v>3</v>
      </c>
      <c r="O33" s="5">
        <v>0</v>
      </c>
      <c r="P33" s="5" t="s">
        <v>77</v>
      </c>
    </row>
    <row r="34" spans="2:16">
      <c r="B34" s="5" t="s">
        <v>87</v>
      </c>
      <c r="C34" s="7">
        <v>44114</v>
      </c>
      <c r="D34" s="2" t="s">
        <v>15</v>
      </c>
      <c r="E34" s="2" t="s">
        <v>290</v>
      </c>
      <c r="F34" s="5" t="s">
        <v>18</v>
      </c>
      <c r="G34" s="5">
        <v>7</v>
      </c>
      <c r="H34" s="5">
        <v>4</v>
      </c>
      <c r="I34" s="2" t="s">
        <v>291</v>
      </c>
      <c r="J34" s="2" t="s">
        <v>292</v>
      </c>
      <c r="K34" s="2" t="s">
        <v>283</v>
      </c>
      <c r="L34" s="2" t="s">
        <v>60</v>
      </c>
      <c r="M34" s="2" t="s">
        <v>293</v>
      </c>
      <c r="N34" s="5">
        <v>0</v>
      </c>
      <c r="O34" s="5">
        <v>0</v>
      </c>
      <c r="P34" s="5" t="s">
        <v>77</v>
      </c>
    </row>
    <row r="35" spans="2:16">
      <c r="B35" s="5" t="s">
        <v>84</v>
      </c>
      <c r="C35" s="7">
        <v>44114</v>
      </c>
      <c r="D35" s="2" t="s">
        <v>15</v>
      </c>
      <c r="E35" s="2" t="s">
        <v>294</v>
      </c>
      <c r="F35" s="5" t="s">
        <v>18</v>
      </c>
      <c r="G35" s="5">
        <v>4</v>
      </c>
      <c r="H35" s="5">
        <v>1</v>
      </c>
      <c r="I35" s="2" t="s">
        <v>295</v>
      </c>
      <c r="J35" s="2" t="s">
        <v>296</v>
      </c>
      <c r="K35" s="2" t="s">
        <v>79</v>
      </c>
      <c r="L35" s="2" t="s">
        <v>37</v>
      </c>
      <c r="M35" s="2" t="s">
        <v>297</v>
      </c>
      <c r="N35" s="5" t="s">
        <v>298</v>
      </c>
      <c r="O35" s="5">
        <v>0</v>
      </c>
      <c r="P35" s="5" t="s">
        <v>77</v>
      </c>
    </row>
    <row r="36" spans="2:16">
      <c r="B36" s="5" t="s">
        <v>94</v>
      </c>
      <c r="C36" s="7">
        <v>44114</v>
      </c>
      <c r="D36" s="2" t="s">
        <v>16</v>
      </c>
      <c r="E36" s="2" t="s">
        <v>284</v>
      </c>
      <c r="F36" s="5" t="s">
        <v>4</v>
      </c>
      <c r="G36" s="5">
        <v>1</v>
      </c>
      <c r="H36" s="5">
        <v>2</v>
      </c>
      <c r="I36" s="2" t="s">
        <v>74</v>
      </c>
      <c r="J36" s="2" t="s">
        <v>25</v>
      </c>
      <c r="K36" s="2" t="s">
        <v>157</v>
      </c>
      <c r="L36" s="2" t="s">
        <v>154</v>
      </c>
      <c r="M36" s="2" t="s">
        <v>48</v>
      </c>
      <c r="N36" s="5">
        <v>0</v>
      </c>
      <c r="O36" s="5">
        <v>0</v>
      </c>
      <c r="P36" s="5" t="s">
        <v>77</v>
      </c>
    </row>
    <row r="37" spans="2:16">
      <c r="B37" s="5" t="s">
        <v>85</v>
      </c>
      <c r="C37" s="7">
        <v>44121</v>
      </c>
      <c r="D37" s="2" t="s">
        <v>15</v>
      </c>
      <c r="E37" s="2" t="s">
        <v>312</v>
      </c>
      <c r="F37" s="5" t="s">
        <v>18</v>
      </c>
      <c r="G37" s="5">
        <v>3</v>
      </c>
      <c r="H37" s="5">
        <v>1</v>
      </c>
      <c r="I37" s="2" t="s">
        <v>313</v>
      </c>
      <c r="J37" s="2" t="s">
        <v>54</v>
      </c>
      <c r="K37" s="2" t="s">
        <v>174</v>
      </c>
      <c r="L37" s="2" t="s">
        <v>62</v>
      </c>
      <c r="M37" s="2" t="s">
        <v>39</v>
      </c>
      <c r="N37" s="5">
        <v>1</v>
      </c>
      <c r="O37" s="5">
        <v>0</v>
      </c>
      <c r="P37" s="5"/>
    </row>
    <row r="38" spans="2:16">
      <c r="B38" s="5" t="s">
        <v>86</v>
      </c>
      <c r="C38" s="7">
        <v>44121</v>
      </c>
      <c r="D38" s="2" t="s">
        <v>15</v>
      </c>
      <c r="E38" s="2" t="s">
        <v>314</v>
      </c>
      <c r="F38" s="5" t="s">
        <v>4</v>
      </c>
      <c r="G38" s="5">
        <v>5</v>
      </c>
      <c r="H38" s="5">
        <v>3</v>
      </c>
      <c r="I38" s="2" t="s">
        <v>315</v>
      </c>
      <c r="J38" s="2" t="s">
        <v>316</v>
      </c>
      <c r="K38" s="2" t="s">
        <v>35</v>
      </c>
      <c r="L38" s="2" t="s">
        <v>113</v>
      </c>
      <c r="M38" s="2" t="s">
        <v>98</v>
      </c>
      <c r="N38" s="5">
        <v>0</v>
      </c>
      <c r="O38" s="5">
        <v>0</v>
      </c>
      <c r="P38" s="5" t="s">
        <v>77</v>
      </c>
    </row>
    <row r="39" spans="2:16">
      <c r="B39" s="5" t="s">
        <v>87</v>
      </c>
      <c r="C39" s="7">
        <v>44121</v>
      </c>
      <c r="D39" s="2" t="s">
        <v>15</v>
      </c>
      <c r="E39" s="2" t="s">
        <v>317</v>
      </c>
      <c r="F39" s="5" t="s">
        <v>4</v>
      </c>
      <c r="G39" s="5">
        <v>1</v>
      </c>
      <c r="H39" s="5">
        <v>1</v>
      </c>
      <c r="I39" s="2" t="s">
        <v>72</v>
      </c>
      <c r="J39" s="2" t="s">
        <v>81</v>
      </c>
      <c r="K39" s="2" t="s">
        <v>72</v>
      </c>
      <c r="L39" s="2" t="s">
        <v>240</v>
      </c>
      <c r="M39" s="2" t="s">
        <v>141</v>
      </c>
      <c r="N39" s="5">
        <v>1</v>
      </c>
      <c r="O39" s="5">
        <v>0</v>
      </c>
      <c r="P39" s="5" t="s">
        <v>77</v>
      </c>
    </row>
    <row r="40" spans="2:16">
      <c r="B40" s="5" t="s">
        <v>84</v>
      </c>
      <c r="C40" s="7">
        <v>44121</v>
      </c>
      <c r="D40" s="2" t="s">
        <v>16</v>
      </c>
      <c r="E40" s="2" t="s">
        <v>318</v>
      </c>
      <c r="F40" s="5" t="s">
        <v>18</v>
      </c>
      <c r="G40" s="5">
        <v>3</v>
      </c>
      <c r="H40" s="5">
        <v>2</v>
      </c>
      <c r="I40" s="2" t="s">
        <v>78</v>
      </c>
      <c r="J40" s="2" t="s">
        <v>319</v>
      </c>
      <c r="K40" s="2" t="s">
        <v>50</v>
      </c>
      <c r="L40" s="2" t="s">
        <v>191</v>
      </c>
      <c r="M40" s="2" t="s">
        <v>50</v>
      </c>
      <c r="N40" s="5">
        <v>0</v>
      </c>
      <c r="O40" s="5">
        <v>0</v>
      </c>
      <c r="P40" s="5"/>
    </row>
    <row r="41" spans="2:16">
      <c r="B41" s="5" t="s">
        <v>93</v>
      </c>
      <c r="C41" s="7">
        <v>44121</v>
      </c>
      <c r="D41" s="2" t="s">
        <v>15</v>
      </c>
      <c r="E41" s="2" t="s">
        <v>231</v>
      </c>
      <c r="F41" s="5" t="s">
        <v>18</v>
      </c>
      <c r="G41" s="5">
        <v>2</v>
      </c>
      <c r="H41" s="5">
        <v>6</v>
      </c>
      <c r="I41" s="2" t="s">
        <v>320</v>
      </c>
      <c r="J41" s="2" t="s">
        <v>170</v>
      </c>
      <c r="K41" s="2" t="s">
        <v>224</v>
      </c>
      <c r="L41" s="2" t="s">
        <v>25</v>
      </c>
      <c r="M41" s="2" t="s">
        <v>48</v>
      </c>
      <c r="N41" s="5">
        <v>0</v>
      </c>
      <c r="O41" s="5">
        <v>0</v>
      </c>
      <c r="P41" s="5"/>
    </row>
    <row r="42" spans="2:16">
      <c r="B42" s="5"/>
      <c r="C42" s="7"/>
      <c r="D42" s="2"/>
      <c r="E42" s="2"/>
      <c r="F42" s="5"/>
      <c r="G42" s="5"/>
      <c r="H42" s="5"/>
      <c r="I42" s="2"/>
      <c r="J42" s="2"/>
      <c r="K42" s="2"/>
      <c r="L42" s="2"/>
      <c r="M42" s="2"/>
      <c r="N42" s="5"/>
      <c r="O42" s="5"/>
      <c r="P42" s="5"/>
    </row>
    <row r="43" spans="2:16">
      <c r="B43" s="5"/>
      <c r="C43" s="7"/>
      <c r="D43" s="2"/>
      <c r="E43" s="2"/>
      <c r="F43" s="5"/>
      <c r="G43" s="5"/>
      <c r="H43" s="5"/>
      <c r="I43" s="2"/>
      <c r="J43" s="2"/>
      <c r="K43" s="2"/>
      <c r="L43" s="2"/>
      <c r="M43" s="2"/>
      <c r="N43" s="5"/>
      <c r="O43" s="5"/>
      <c r="P43" s="5"/>
    </row>
    <row r="44" spans="2:16">
      <c r="B44" s="5"/>
      <c r="C44" s="7"/>
      <c r="D44" s="2"/>
      <c r="E44" s="2"/>
      <c r="F44" s="5"/>
      <c r="G44" s="5"/>
      <c r="H44" s="5"/>
      <c r="I44" s="2"/>
      <c r="J44" s="2"/>
      <c r="K44" s="2"/>
      <c r="L44" s="2"/>
      <c r="M44" s="2"/>
      <c r="N44" s="5"/>
      <c r="O44" s="5"/>
      <c r="P44" s="5"/>
    </row>
    <row r="45" spans="2:16">
      <c r="B45" s="5"/>
      <c r="C45" s="7"/>
      <c r="D45" s="2"/>
      <c r="E45" s="2"/>
      <c r="F45" s="5"/>
      <c r="G45" s="5"/>
      <c r="H45" s="5"/>
      <c r="I45" s="2"/>
      <c r="J45" s="2"/>
      <c r="K45" s="2"/>
      <c r="L45" s="2"/>
      <c r="M45" s="2"/>
      <c r="N45" s="5"/>
      <c r="O45" s="5"/>
      <c r="P45" s="5"/>
    </row>
    <row r="46" spans="2:16">
      <c r="B46" s="5"/>
      <c r="C46" s="7"/>
      <c r="D46" s="2"/>
      <c r="E46" s="2"/>
      <c r="F46" s="5"/>
      <c r="G46" s="5"/>
      <c r="H46" s="5"/>
      <c r="I46" s="2"/>
      <c r="J46" s="2"/>
      <c r="K46" s="2"/>
      <c r="L46" s="2"/>
      <c r="M46" s="2"/>
      <c r="N46" s="5"/>
      <c r="O46" s="5"/>
      <c r="P46" s="5"/>
    </row>
    <row r="47" spans="2:16">
      <c r="B47" s="5"/>
      <c r="C47" s="7"/>
      <c r="D47" s="2"/>
      <c r="E47" s="2"/>
      <c r="F47" s="5"/>
      <c r="G47" s="5"/>
      <c r="H47" s="5"/>
      <c r="I47" s="2"/>
      <c r="J47" s="2"/>
      <c r="K47" s="2"/>
      <c r="L47" s="2"/>
      <c r="M47" s="2"/>
      <c r="N47" s="5"/>
      <c r="O47" s="5"/>
      <c r="P47" s="5"/>
    </row>
    <row r="48" spans="2:16">
      <c r="B48" s="5"/>
      <c r="C48" s="7"/>
      <c r="D48" s="2"/>
      <c r="E48" s="2"/>
      <c r="F48" s="5"/>
      <c r="G48" s="5"/>
      <c r="H48" s="5"/>
      <c r="I48" s="2"/>
      <c r="J48" s="2"/>
      <c r="K48" s="2"/>
      <c r="L48" s="2"/>
      <c r="M48" s="2"/>
      <c r="N48" s="5"/>
      <c r="O48" s="5"/>
      <c r="P48" s="5"/>
    </row>
    <row r="49" spans="2:16">
      <c r="B49" s="5"/>
      <c r="C49" s="7"/>
      <c r="D49" s="2"/>
      <c r="E49" s="2"/>
      <c r="F49" s="5"/>
      <c r="G49" s="5"/>
      <c r="H49" s="5"/>
      <c r="I49" s="2"/>
      <c r="J49" s="2"/>
      <c r="K49" s="2"/>
      <c r="L49" s="2"/>
      <c r="M49" s="2"/>
      <c r="N49" s="5"/>
      <c r="O49" s="5"/>
      <c r="P49" s="5"/>
    </row>
    <row r="50" spans="2:16">
      <c r="B50" s="5"/>
      <c r="C50" s="7"/>
      <c r="D50" s="2"/>
      <c r="E50" s="2"/>
      <c r="F50" s="5"/>
      <c r="G50" s="5"/>
      <c r="H50" s="5"/>
      <c r="I50" s="2"/>
      <c r="J50" s="2"/>
      <c r="K50" s="2"/>
      <c r="L50" s="2"/>
      <c r="M50" s="2"/>
      <c r="N50" s="5"/>
      <c r="O50" s="5"/>
      <c r="P50" s="5"/>
    </row>
    <row r="51" spans="2:16">
      <c r="B51" s="5"/>
      <c r="C51" s="7"/>
      <c r="D51" s="2"/>
      <c r="E51" s="2"/>
      <c r="F51" s="5"/>
      <c r="G51" s="5"/>
      <c r="H51" s="5"/>
      <c r="I51" s="2"/>
      <c r="J51" s="2"/>
      <c r="K51" s="2"/>
      <c r="L51" s="2"/>
      <c r="M51" s="2"/>
      <c r="N51" s="5"/>
      <c r="O51" s="5"/>
      <c r="P51" s="5"/>
    </row>
    <row r="52" spans="2:16">
      <c r="B52" s="5"/>
      <c r="C52" s="7"/>
      <c r="D52" s="2"/>
      <c r="E52" s="2"/>
      <c r="F52" s="5"/>
      <c r="G52" s="5"/>
      <c r="H52" s="5"/>
      <c r="I52" s="2"/>
      <c r="J52" s="2"/>
      <c r="K52" s="2"/>
      <c r="L52" s="2"/>
      <c r="M52" s="2"/>
      <c r="N52" s="5"/>
      <c r="O52" s="5"/>
      <c r="P52" s="5"/>
    </row>
    <row r="53" spans="2:16">
      <c r="B53" s="5"/>
      <c r="C53" s="7"/>
      <c r="D53" s="2"/>
      <c r="E53" s="2"/>
      <c r="F53" s="5"/>
      <c r="G53" s="5"/>
      <c r="H53" s="5"/>
      <c r="I53" s="2"/>
      <c r="J53" s="2"/>
      <c r="K53" s="2"/>
      <c r="L53" s="2"/>
      <c r="M53" s="2"/>
      <c r="N53" s="5"/>
      <c r="O53" s="5"/>
      <c r="P53" s="5"/>
    </row>
    <row r="54" spans="2:16">
      <c r="B54" s="5"/>
      <c r="C54" s="7"/>
      <c r="D54" s="2"/>
      <c r="E54" s="2"/>
      <c r="F54" s="5"/>
      <c r="G54" s="5"/>
      <c r="H54" s="5"/>
      <c r="I54" s="2"/>
      <c r="J54" s="2"/>
      <c r="K54" s="2"/>
      <c r="L54" s="2"/>
      <c r="M54" s="2"/>
      <c r="N54" s="5"/>
      <c r="O54" s="5"/>
      <c r="P54" s="5"/>
    </row>
    <row r="55" spans="2:16">
      <c r="B55" s="5"/>
      <c r="C55" s="7"/>
      <c r="D55" s="2"/>
      <c r="E55" s="2"/>
      <c r="F55" s="5"/>
      <c r="G55" s="5"/>
      <c r="H55" s="5"/>
      <c r="I55" s="2"/>
      <c r="J55" s="2"/>
      <c r="K55" s="2"/>
      <c r="L55" s="2"/>
      <c r="M55" s="2"/>
      <c r="N55" s="5"/>
      <c r="O55" s="5"/>
      <c r="P55" s="5"/>
    </row>
    <row r="56" spans="2:16">
      <c r="B56" s="5"/>
      <c r="C56" s="7"/>
      <c r="D56" s="2"/>
      <c r="E56" s="2"/>
      <c r="F56" s="5"/>
      <c r="G56" s="5"/>
      <c r="H56" s="5"/>
      <c r="I56" s="2"/>
      <c r="J56" s="2"/>
      <c r="K56" s="2"/>
      <c r="L56" s="2"/>
      <c r="M56" s="2"/>
      <c r="N56" s="5"/>
      <c r="O56" s="5"/>
      <c r="P56" s="5"/>
    </row>
    <row r="57" spans="2:16">
      <c r="B57" s="5"/>
      <c r="C57" s="7"/>
      <c r="D57" s="2"/>
      <c r="E57" s="2"/>
      <c r="F57" s="5"/>
      <c r="G57" s="5"/>
      <c r="H57" s="5"/>
      <c r="I57" s="2"/>
      <c r="J57" s="2"/>
      <c r="K57" s="2"/>
      <c r="L57" s="2"/>
      <c r="M57" s="2"/>
      <c r="N57" s="5"/>
      <c r="O57" s="5"/>
      <c r="P57" s="5"/>
    </row>
    <row r="58" spans="2:16">
      <c r="B58" s="5"/>
      <c r="C58" s="7"/>
      <c r="D58" s="2"/>
      <c r="E58" s="2"/>
      <c r="F58" s="5"/>
      <c r="G58" s="5"/>
      <c r="H58" s="5"/>
      <c r="I58" s="2"/>
      <c r="J58" s="2"/>
      <c r="K58" s="2"/>
      <c r="L58" s="2"/>
      <c r="M58" s="2"/>
      <c r="N58" s="5"/>
      <c r="O58" s="5"/>
      <c r="P58" s="5"/>
    </row>
    <row r="59" spans="2:16">
      <c r="B59" s="5"/>
      <c r="C59" s="7"/>
      <c r="D59" s="2"/>
      <c r="E59" s="2"/>
      <c r="F59" s="5"/>
      <c r="G59" s="5"/>
      <c r="H59" s="5"/>
      <c r="I59" s="2"/>
      <c r="J59" s="2"/>
      <c r="K59" s="2"/>
      <c r="L59" s="2"/>
      <c r="M59" s="2"/>
      <c r="N59" s="5"/>
      <c r="O59" s="5"/>
      <c r="P59" s="5"/>
    </row>
    <row r="60" spans="2:16">
      <c r="B60" s="5"/>
      <c r="C60" s="7"/>
      <c r="D60" s="2"/>
      <c r="E60" s="2"/>
      <c r="F60" s="5"/>
      <c r="G60" s="5"/>
      <c r="H60" s="5"/>
      <c r="I60" s="2"/>
      <c r="J60" s="2"/>
      <c r="K60" s="2"/>
      <c r="L60" s="2"/>
      <c r="M60" s="2"/>
      <c r="N60" s="5"/>
      <c r="O60" s="5"/>
      <c r="P60" s="5"/>
    </row>
    <row r="61" spans="2:16">
      <c r="B61" s="5"/>
      <c r="C61" s="7"/>
      <c r="D61" s="2"/>
      <c r="E61" s="2"/>
      <c r="F61" s="5"/>
      <c r="G61" s="5"/>
      <c r="H61" s="5"/>
      <c r="I61" s="2"/>
      <c r="J61" s="2"/>
      <c r="K61" s="2"/>
      <c r="L61" s="2"/>
      <c r="M61" s="2"/>
      <c r="N61" s="5"/>
      <c r="O61" s="5"/>
      <c r="P61" s="5"/>
    </row>
    <row r="62" spans="2:16">
      <c r="B62" s="5"/>
      <c r="C62" s="7"/>
      <c r="D62" s="2"/>
      <c r="E62" s="2"/>
      <c r="F62" s="5"/>
      <c r="G62" s="5"/>
      <c r="H62" s="5"/>
      <c r="I62" s="2"/>
      <c r="J62" s="2"/>
      <c r="K62" s="2"/>
      <c r="L62" s="2"/>
      <c r="M62" s="2"/>
      <c r="N62" s="5"/>
      <c r="O62" s="5"/>
      <c r="P62" s="5"/>
    </row>
    <row r="63" spans="2:16">
      <c r="B63" s="5"/>
      <c r="C63" s="7"/>
      <c r="D63" s="2"/>
      <c r="E63" s="2"/>
      <c r="F63" s="5"/>
      <c r="G63" s="5"/>
      <c r="H63" s="5"/>
      <c r="I63" s="2"/>
      <c r="J63" s="2"/>
      <c r="K63" s="2"/>
      <c r="L63" s="2"/>
      <c r="M63" s="2"/>
      <c r="N63" s="5"/>
      <c r="O63" s="5"/>
      <c r="P63" s="5"/>
    </row>
    <row r="64" spans="2:16">
      <c r="B64" s="5"/>
      <c r="C64" s="7"/>
      <c r="D64" s="2"/>
      <c r="E64" s="2"/>
      <c r="F64" s="5"/>
      <c r="G64" s="5"/>
      <c r="H64" s="5"/>
      <c r="I64" s="2"/>
      <c r="J64" s="2"/>
      <c r="K64" s="2"/>
      <c r="L64" s="2"/>
      <c r="M64" s="2"/>
      <c r="N64" s="5"/>
      <c r="O64" s="5"/>
      <c r="P64" s="5"/>
    </row>
    <row r="65" spans="2:16">
      <c r="B65" s="5"/>
      <c r="C65" s="7"/>
      <c r="D65" s="2"/>
      <c r="E65" s="2"/>
      <c r="F65" s="5"/>
      <c r="G65" s="5"/>
      <c r="H65" s="5"/>
      <c r="I65" s="2"/>
      <c r="J65" s="2"/>
      <c r="K65" s="2"/>
      <c r="L65" s="2"/>
      <c r="M65" s="2"/>
      <c r="N65" s="5"/>
      <c r="O65" s="5"/>
      <c r="P65" s="5"/>
    </row>
    <row r="66" spans="2:16">
      <c r="B66" s="5"/>
      <c r="C66" s="7"/>
      <c r="D66" s="2"/>
      <c r="E66" s="2"/>
      <c r="F66" s="5"/>
      <c r="G66" s="5"/>
      <c r="H66" s="5"/>
      <c r="I66" s="2"/>
      <c r="J66" s="2"/>
      <c r="K66" s="2"/>
      <c r="L66" s="2"/>
      <c r="M66" s="2"/>
      <c r="N66" s="5"/>
      <c r="O66" s="5"/>
      <c r="P66" s="5"/>
    </row>
    <row r="67" spans="2:16">
      <c r="B67" s="5"/>
      <c r="C67" s="7"/>
      <c r="D67" s="2"/>
      <c r="E67" s="2"/>
      <c r="F67" s="5"/>
      <c r="G67" s="5"/>
      <c r="H67" s="5"/>
      <c r="I67" s="2"/>
      <c r="J67" s="2"/>
      <c r="K67" s="2"/>
      <c r="L67" s="2"/>
      <c r="M67" s="2"/>
      <c r="N67" s="5"/>
      <c r="O67" s="5"/>
      <c r="P67" s="5"/>
    </row>
    <row r="68" spans="2:16">
      <c r="B68" s="5"/>
      <c r="C68" s="7"/>
      <c r="D68" s="2"/>
      <c r="E68" s="2"/>
      <c r="F68" s="5"/>
      <c r="G68" s="5"/>
      <c r="H68" s="5"/>
      <c r="I68" s="2"/>
      <c r="J68" s="2"/>
      <c r="K68" s="2"/>
      <c r="L68" s="2"/>
      <c r="M68" s="2"/>
      <c r="N68" s="5"/>
      <c r="O68" s="5"/>
      <c r="P68" s="5"/>
    </row>
    <row r="69" spans="2:16">
      <c r="B69" s="5"/>
      <c r="C69" s="7"/>
      <c r="D69" s="2"/>
      <c r="E69" s="2"/>
      <c r="F69" s="5"/>
      <c r="G69" s="5"/>
      <c r="H69" s="5"/>
      <c r="I69" s="2"/>
      <c r="J69" s="2"/>
      <c r="K69" s="2"/>
      <c r="L69" s="2"/>
      <c r="M69" s="2"/>
      <c r="N69" s="5"/>
      <c r="O69" s="5"/>
      <c r="P69" s="5"/>
    </row>
    <row r="70" spans="2:16">
      <c r="B70" s="5"/>
      <c r="C70" s="7"/>
      <c r="D70" s="2"/>
      <c r="E70" s="2"/>
      <c r="F70" s="5"/>
      <c r="G70" s="5"/>
      <c r="H70" s="5"/>
      <c r="I70" s="2"/>
      <c r="J70" s="2"/>
      <c r="K70" s="2"/>
      <c r="L70" s="2"/>
      <c r="M70" s="2"/>
      <c r="N70" s="5"/>
      <c r="O70" s="5"/>
      <c r="P70" s="5"/>
    </row>
    <row r="71" spans="2:16">
      <c r="B71" s="5"/>
      <c r="C71" s="7"/>
      <c r="D71" s="2"/>
      <c r="E71" s="2"/>
      <c r="F71" s="5"/>
      <c r="G71" s="5"/>
      <c r="H71" s="5"/>
      <c r="I71" s="2"/>
      <c r="J71" s="2"/>
      <c r="K71" s="2"/>
      <c r="L71" s="2"/>
      <c r="M71" s="2"/>
      <c r="N71" s="5"/>
      <c r="O71" s="5"/>
      <c r="P71" s="5"/>
    </row>
    <row r="72" spans="2:16">
      <c r="B72" s="5"/>
      <c r="C72" s="7"/>
      <c r="D72" s="2"/>
      <c r="E72" s="2"/>
      <c r="F72" s="5"/>
      <c r="G72" s="5"/>
      <c r="H72" s="5"/>
      <c r="I72" s="2"/>
      <c r="J72" s="2"/>
      <c r="K72" s="2"/>
      <c r="L72" s="2"/>
      <c r="M72" s="2"/>
      <c r="N72" s="5"/>
      <c r="O72" s="5"/>
      <c r="P72" s="5"/>
    </row>
    <row r="73" spans="2:16">
      <c r="B73" s="5"/>
      <c r="C73" s="7"/>
      <c r="D73" s="2"/>
      <c r="E73" s="2"/>
      <c r="F73" s="5"/>
      <c r="G73" s="5"/>
      <c r="H73" s="5"/>
      <c r="I73" s="2"/>
      <c r="J73" s="2"/>
      <c r="K73" s="2"/>
      <c r="L73" s="2"/>
      <c r="M73" s="2"/>
      <c r="N73" s="5"/>
      <c r="O73" s="5"/>
      <c r="P73" s="5"/>
    </row>
    <row r="74" spans="2:16">
      <c r="B74" s="5"/>
      <c r="C74" s="7"/>
      <c r="D74" s="2"/>
      <c r="E74" s="2"/>
      <c r="F74" s="5"/>
      <c r="G74" s="5"/>
      <c r="H74" s="5"/>
      <c r="I74" s="2"/>
      <c r="J74" s="2"/>
      <c r="K74" s="2"/>
      <c r="L74" s="2"/>
      <c r="M74" s="2"/>
      <c r="N74" s="5"/>
      <c r="O74" s="5"/>
      <c r="P74" s="5"/>
    </row>
    <row r="75" spans="2:16">
      <c r="B75" s="5"/>
      <c r="C75" s="7"/>
      <c r="D75" s="2"/>
      <c r="E75" s="2"/>
      <c r="F75" s="5"/>
      <c r="G75" s="5"/>
      <c r="H75" s="5"/>
      <c r="I75" s="2"/>
      <c r="J75" s="2"/>
      <c r="K75" s="2"/>
      <c r="L75" s="2"/>
      <c r="M75" s="2"/>
      <c r="N75" s="5"/>
      <c r="O75" s="5"/>
      <c r="P75" s="5"/>
    </row>
    <row r="76" spans="2:16">
      <c r="B76" s="5"/>
      <c r="C76" s="7"/>
      <c r="D76" s="2"/>
      <c r="E76" s="2"/>
      <c r="F76" s="5"/>
      <c r="G76" s="5"/>
      <c r="H76" s="5"/>
      <c r="I76" s="2"/>
      <c r="J76" s="2"/>
      <c r="K76" s="2"/>
      <c r="L76" s="2"/>
      <c r="M76" s="2"/>
      <c r="N76" s="5"/>
      <c r="O76" s="5"/>
      <c r="P76" s="5"/>
    </row>
    <row r="77" spans="2:16">
      <c r="B77" s="5"/>
      <c r="C77" s="7"/>
      <c r="D77" s="2"/>
      <c r="E77" s="2"/>
      <c r="F77" s="5"/>
      <c r="G77" s="5"/>
      <c r="H77" s="5"/>
      <c r="I77" s="2"/>
      <c r="J77" s="2"/>
      <c r="K77" s="2"/>
      <c r="L77" s="2"/>
      <c r="M77" s="2"/>
      <c r="N77" s="5"/>
      <c r="O77" s="5"/>
      <c r="P77" s="5"/>
    </row>
    <row r="78" spans="2:16">
      <c r="B78" s="5"/>
      <c r="C78" s="7"/>
      <c r="D78" s="2"/>
      <c r="E78" s="2"/>
      <c r="F78" s="5"/>
      <c r="G78" s="5"/>
      <c r="H78" s="5"/>
      <c r="I78" s="2"/>
      <c r="J78" s="2"/>
      <c r="K78" s="2"/>
      <c r="L78" s="2"/>
      <c r="M78" s="2"/>
      <c r="N78" s="5"/>
      <c r="O78" s="5"/>
      <c r="P78" s="5"/>
    </row>
    <row r="79" spans="2:16">
      <c r="B79" s="5"/>
      <c r="C79" s="7"/>
      <c r="D79" s="2"/>
      <c r="E79" s="2"/>
      <c r="F79" s="5"/>
      <c r="G79" s="5"/>
      <c r="H79" s="5"/>
      <c r="I79" s="2"/>
      <c r="J79" s="2"/>
      <c r="K79" s="2"/>
      <c r="L79" s="2"/>
      <c r="M79" s="2"/>
      <c r="N79" s="5"/>
      <c r="O79" s="5"/>
      <c r="P79" s="5"/>
    </row>
    <row r="80" spans="2:16">
      <c r="B80" s="5"/>
      <c r="C80" s="7"/>
      <c r="D80" s="2"/>
      <c r="E80" s="2"/>
      <c r="F80" s="5"/>
      <c r="G80" s="5"/>
      <c r="H80" s="5"/>
      <c r="I80" s="2"/>
      <c r="J80" s="2"/>
      <c r="K80" s="2"/>
      <c r="L80" s="2"/>
      <c r="M80" s="2"/>
      <c r="N80" s="5"/>
      <c r="O80" s="5"/>
      <c r="P80" s="5"/>
    </row>
    <row r="81" spans="2:16">
      <c r="B81" s="5"/>
      <c r="C81" s="7"/>
      <c r="D81" s="2"/>
      <c r="E81" s="2"/>
      <c r="F81" s="5"/>
      <c r="G81" s="5"/>
      <c r="H81" s="5"/>
      <c r="I81" s="2"/>
      <c r="J81" s="2"/>
      <c r="K81" s="2"/>
      <c r="L81" s="2"/>
      <c r="M81" s="2"/>
      <c r="N81" s="5"/>
      <c r="O81" s="5"/>
      <c r="P81" s="5"/>
    </row>
    <row r="82" spans="2:16">
      <c r="B82" s="5"/>
      <c r="C82" s="7"/>
      <c r="D82" s="2"/>
      <c r="E82" s="2"/>
      <c r="F82" s="5"/>
      <c r="G82" s="5"/>
      <c r="H82" s="5"/>
      <c r="I82" s="2"/>
      <c r="J82" s="2"/>
      <c r="K82" s="2"/>
      <c r="L82" s="2"/>
      <c r="M82" s="2"/>
      <c r="N82" s="5"/>
      <c r="O82" s="5"/>
      <c r="P82" s="5"/>
    </row>
    <row r="83" spans="2:16">
      <c r="B83" s="5"/>
      <c r="C83" s="7"/>
      <c r="D83" s="2"/>
      <c r="E83" s="2"/>
      <c r="F83" s="5"/>
      <c r="G83" s="5"/>
      <c r="H83" s="5"/>
      <c r="I83" s="2"/>
      <c r="J83" s="2"/>
      <c r="K83" s="2"/>
      <c r="L83" s="2"/>
      <c r="M83" s="2"/>
      <c r="N83" s="5"/>
      <c r="O83" s="5"/>
      <c r="P83" s="5"/>
    </row>
    <row r="84" spans="2:16">
      <c r="B84" s="5"/>
      <c r="C84" s="7"/>
      <c r="D84" s="2"/>
      <c r="E84" s="2"/>
      <c r="F84" s="5"/>
      <c r="G84" s="5"/>
      <c r="H84" s="5"/>
      <c r="I84" s="2"/>
      <c r="J84" s="2"/>
      <c r="K84" s="2"/>
      <c r="L84" s="2"/>
      <c r="M84" s="2"/>
      <c r="N84" s="5"/>
      <c r="O84" s="5"/>
      <c r="P84" s="5"/>
    </row>
    <row r="85" spans="2:16">
      <c r="B85" s="5"/>
      <c r="C85" s="7"/>
      <c r="D85" s="2"/>
      <c r="E85" s="2"/>
      <c r="F85" s="5"/>
      <c r="G85" s="5"/>
      <c r="H85" s="5"/>
      <c r="I85" s="2"/>
      <c r="J85" s="2"/>
      <c r="K85" s="2"/>
      <c r="L85" s="2"/>
      <c r="M85" s="2"/>
      <c r="N85" s="5"/>
      <c r="O85" s="5"/>
      <c r="P85" s="5"/>
    </row>
    <row r="86" spans="2:16">
      <c r="B86" s="5"/>
      <c r="C86" s="7"/>
      <c r="D86" s="2"/>
      <c r="E86" s="2"/>
      <c r="F86" s="5"/>
      <c r="G86" s="5"/>
      <c r="H86" s="5"/>
      <c r="I86" s="2"/>
      <c r="J86" s="2"/>
      <c r="K86" s="2"/>
      <c r="L86" s="2"/>
      <c r="M86" s="2"/>
      <c r="N86" s="5"/>
      <c r="O86" s="5"/>
      <c r="P86" s="5"/>
    </row>
    <row r="87" spans="2:16">
      <c r="B87" s="5"/>
      <c r="C87" s="7"/>
      <c r="D87" s="2"/>
      <c r="E87" s="2"/>
      <c r="F87" s="5"/>
      <c r="G87" s="5"/>
      <c r="H87" s="5"/>
      <c r="I87" s="2"/>
      <c r="J87" s="2"/>
      <c r="K87" s="2"/>
      <c r="L87" s="2"/>
      <c r="M87" s="2"/>
      <c r="N87" s="5"/>
      <c r="O87" s="5"/>
      <c r="P87" s="5"/>
    </row>
    <row r="88" spans="2:16">
      <c r="B88" s="5"/>
      <c r="C88" s="7"/>
      <c r="D88" s="2"/>
      <c r="E88" s="2"/>
      <c r="F88" s="5"/>
      <c r="G88" s="5"/>
      <c r="H88" s="5"/>
      <c r="I88" s="2"/>
      <c r="J88" s="2"/>
      <c r="K88" s="2"/>
      <c r="L88" s="2"/>
      <c r="M88" s="2"/>
      <c r="N88" s="5"/>
      <c r="O88" s="5"/>
      <c r="P88" s="5"/>
    </row>
    <row r="89" spans="2:16">
      <c r="B89" s="5"/>
      <c r="C89" s="7"/>
      <c r="D89" s="2"/>
      <c r="E89" s="2"/>
      <c r="F89" s="5"/>
      <c r="G89" s="5"/>
      <c r="H89" s="5"/>
      <c r="I89" s="2"/>
      <c r="J89" s="2"/>
      <c r="K89" s="2"/>
      <c r="L89" s="2"/>
      <c r="M89" s="2"/>
      <c r="N89" s="5"/>
      <c r="O89" s="5"/>
      <c r="P89" s="5"/>
    </row>
    <row r="90" spans="2:16">
      <c r="B90" s="5"/>
      <c r="C90" s="7"/>
      <c r="D90" s="2"/>
      <c r="E90" s="2"/>
      <c r="F90" s="5"/>
      <c r="G90" s="5"/>
      <c r="H90" s="5"/>
      <c r="I90" s="2"/>
      <c r="J90" s="2"/>
      <c r="K90" s="2"/>
      <c r="L90" s="2"/>
      <c r="M90" s="2"/>
      <c r="N90" s="5"/>
      <c r="O90" s="5"/>
      <c r="P90" s="5"/>
    </row>
    <row r="91" spans="2:16">
      <c r="B91" s="5"/>
      <c r="C91" s="7"/>
      <c r="D91" s="2"/>
      <c r="E91" s="2"/>
      <c r="F91" s="5"/>
      <c r="G91" s="5"/>
      <c r="H91" s="5"/>
      <c r="I91" s="2"/>
      <c r="J91" s="2"/>
      <c r="K91" s="2"/>
      <c r="L91" s="2"/>
      <c r="M91" s="2"/>
      <c r="N91" s="5"/>
      <c r="O91" s="5"/>
      <c r="P91" s="5"/>
    </row>
    <row r="92" spans="2:16">
      <c r="B92" s="5"/>
      <c r="C92" s="7"/>
      <c r="D92" s="2"/>
      <c r="E92" s="2"/>
      <c r="F92" s="5"/>
      <c r="G92" s="5"/>
      <c r="H92" s="5"/>
      <c r="I92" s="2"/>
      <c r="J92" s="2"/>
      <c r="K92" s="2"/>
      <c r="L92" s="2"/>
      <c r="M92" s="2"/>
      <c r="N92" s="5"/>
      <c r="O92" s="5"/>
      <c r="P92" s="5"/>
    </row>
    <row r="93" spans="2:16">
      <c r="B93" s="5"/>
      <c r="C93" s="7"/>
      <c r="D93" s="2"/>
      <c r="E93" s="2"/>
      <c r="F93" s="5"/>
      <c r="G93" s="5"/>
      <c r="H93" s="5"/>
      <c r="I93" s="2"/>
      <c r="J93" s="2"/>
      <c r="K93" s="2"/>
      <c r="L93" s="2"/>
      <c r="M93" s="2"/>
      <c r="N93" s="5"/>
      <c r="O93" s="5"/>
      <c r="P93" s="5"/>
    </row>
    <row r="94" spans="2:16">
      <c r="B94" s="5"/>
      <c r="C94" s="7"/>
      <c r="D94" s="2"/>
      <c r="E94" s="2"/>
      <c r="F94" s="5"/>
      <c r="G94" s="5"/>
      <c r="H94" s="5"/>
      <c r="I94" s="2"/>
      <c r="J94" s="2"/>
      <c r="K94" s="2"/>
      <c r="L94" s="2"/>
      <c r="M94" s="2"/>
      <c r="N94" s="5"/>
      <c r="O94" s="5"/>
      <c r="P94" s="5"/>
    </row>
    <row r="95" spans="2:16">
      <c r="B95" s="5"/>
      <c r="C95" s="7"/>
      <c r="D95" s="2"/>
      <c r="E95" s="2"/>
      <c r="F95" s="5"/>
      <c r="G95" s="5"/>
      <c r="H95" s="5"/>
      <c r="I95" s="2"/>
      <c r="J95" s="2"/>
      <c r="K95" s="2"/>
      <c r="L95" s="2"/>
      <c r="M95" s="2"/>
      <c r="N95" s="5"/>
      <c r="O95" s="5"/>
      <c r="P95" s="5"/>
    </row>
    <row r="96" spans="2:16">
      <c r="B96" s="5"/>
      <c r="C96" s="7"/>
      <c r="D96" s="2"/>
      <c r="E96" s="2"/>
      <c r="F96" s="5"/>
      <c r="G96" s="5"/>
      <c r="H96" s="5"/>
      <c r="I96" s="2"/>
      <c r="J96" s="2"/>
      <c r="K96" s="2"/>
      <c r="L96" s="2"/>
      <c r="M96" s="2"/>
      <c r="N96" s="5"/>
      <c r="O96" s="5"/>
      <c r="P96" s="5"/>
    </row>
    <row r="97" spans="2:16">
      <c r="B97" s="5"/>
      <c r="C97" s="7"/>
      <c r="D97" s="2"/>
      <c r="E97" s="2"/>
      <c r="F97" s="5"/>
      <c r="G97" s="5"/>
      <c r="H97" s="5"/>
      <c r="I97" s="2"/>
      <c r="J97" s="2"/>
      <c r="K97" s="2"/>
      <c r="L97" s="2"/>
      <c r="M97" s="2"/>
      <c r="N97" s="5"/>
      <c r="O97" s="5"/>
      <c r="P97" s="5"/>
    </row>
    <row r="98" spans="2:16">
      <c r="B98" s="5"/>
      <c r="C98" s="7"/>
      <c r="D98" s="2"/>
      <c r="E98" s="2"/>
      <c r="F98" s="5"/>
      <c r="G98" s="5"/>
      <c r="H98" s="5"/>
      <c r="I98" s="2"/>
      <c r="J98" s="2"/>
      <c r="K98" s="2"/>
      <c r="L98" s="2"/>
      <c r="M98" s="2"/>
      <c r="N98" s="5"/>
      <c r="O98" s="5"/>
      <c r="P98" s="5"/>
    </row>
    <row r="99" spans="2:16">
      <c r="B99" s="5"/>
      <c r="C99" s="7"/>
      <c r="D99" s="2"/>
      <c r="E99" s="2"/>
      <c r="F99" s="5"/>
      <c r="G99" s="5"/>
      <c r="H99" s="5"/>
      <c r="I99" s="2"/>
      <c r="J99" s="2"/>
      <c r="K99" s="2"/>
      <c r="L99" s="2"/>
      <c r="M99" s="2"/>
      <c r="N99" s="5"/>
      <c r="O99" s="5"/>
      <c r="P99" s="5"/>
    </row>
    <row r="100" spans="2:16">
      <c r="B100" s="5"/>
      <c r="C100" s="7"/>
      <c r="D100" s="2"/>
      <c r="E100" s="2"/>
      <c r="F100" s="5"/>
      <c r="G100" s="5"/>
      <c r="H100" s="5"/>
      <c r="I100" s="2"/>
      <c r="J100" s="2"/>
      <c r="K100" s="2"/>
      <c r="L100" s="2"/>
      <c r="M100" s="2"/>
      <c r="N100" s="5"/>
      <c r="O100" s="5"/>
      <c r="P100" s="5"/>
    </row>
    <row r="101" spans="2:16">
      <c r="B101" s="5"/>
      <c r="C101" s="7"/>
      <c r="D101" s="2"/>
      <c r="E101" s="2"/>
      <c r="F101" s="5"/>
      <c r="G101" s="5"/>
      <c r="H101" s="5"/>
      <c r="I101" s="2"/>
      <c r="J101" s="2"/>
      <c r="K101" s="2"/>
      <c r="L101" s="2"/>
      <c r="M101" s="2"/>
      <c r="N101" s="5"/>
      <c r="O101" s="5"/>
      <c r="P101" s="5"/>
    </row>
    <row r="102" spans="2:16">
      <c r="B102" s="5"/>
      <c r="C102" s="7"/>
      <c r="D102" s="2"/>
      <c r="E102" s="2"/>
      <c r="F102" s="5"/>
      <c r="G102" s="5"/>
      <c r="H102" s="5"/>
      <c r="I102" s="2"/>
      <c r="J102" s="2"/>
      <c r="K102" s="2"/>
      <c r="L102" s="2"/>
      <c r="M102" s="2"/>
      <c r="N102" s="5"/>
      <c r="O102" s="5"/>
      <c r="P102" s="5"/>
    </row>
    <row r="103" spans="2:16">
      <c r="B103" s="5"/>
      <c r="C103" s="7"/>
      <c r="D103" s="2"/>
      <c r="E103" s="2"/>
      <c r="F103" s="5"/>
      <c r="G103" s="5"/>
      <c r="H103" s="5"/>
      <c r="I103" s="2"/>
      <c r="J103" s="2"/>
      <c r="K103" s="2"/>
      <c r="L103" s="2"/>
      <c r="M103" s="2"/>
      <c r="N103" s="5"/>
      <c r="O103" s="5"/>
      <c r="P103" s="5"/>
    </row>
    <row r="104" spans="2:16">
      <c r="B104" s="5"/>
      <c r="C104" s="7"/>
      <c r="D104" s="2"/>
      <c r="E104" s="2"/>
      <c r="F104" s="5"/>
      <c r="G104" s="5"/>
      <c r="H104" s="5"/>
      <c r="I104" s="2"/>
      <c r="J104" s="2"/>
      <c r="K104" s="2"/>
      <c r="L104" s="2"/>
      <c r="M104" s="2"/>
      <c r="N104" s="5"/>
      <c r="O104" s="5"/>
      <c r="P104" s="5"/>
    </row>
    <row r="105" spans="2:16">
      <c r="B105" s="5"/>
      <c r="C105" s="7"/>
      <c r="D105" s="2"/>
      <c r="E105" s="2"/>
      <c r="F105" s="5"/>
      <c r="G105" s="5"/>
      <c r="H105" s="5"/>
      <c r="I105" s="2"/>
      <c r="J105" s="2"/>
      <c r="K105" s="2"/>
      <c r="L105" s="2"/>
      <c r="M105" s="2"/>
      <c r="N105" s="5"/>
      <c r="O105" s="5"/>
      <c r="P105" s="5"/>
    </row>
    <row r="106" spans="2:16">
      <c r="B106" s="5"/>
      <c r="C106" s="7"/>
      <c r="D106" s="2"/>
      <c r="E106" s="2"/>
      <c r="F106" s="5"/>
      <c r="G106" s="5"/>
      <c r="H106" s="5"/>
      <c r="I106" s="2"/>
      <c r="J106" s="2"/>
      <c r="K106" s="2"/>
      <c r="L106" s="2"/>
      <c r="M106" s="2"/>
      <c r="N106" s="5"/>
      <c r="O106" s="5"/>
      <c r="P106" s="5"/>
    </row>
    <row r="107" spans="2:16">
      <c r="B107" s="5"/>
      <c r="C107" s="7"/>
      <c r="D107" s="2"/>
      <c r="E107" s="2"/>
      <c r="F107" s="5"/>
      <c r="G107" s="5"/>
      <c r="H107" s="5"/>
      <c r="I107" s="2"/>
      <c r="J107" s="2"/>
      <c r="K107" s="2"/>
      <c r="L107" s="2"/>
      <c r="M107" s="2"/>
      <c r="N107" s="5"/>
      <c r="O107" s="5"/>
      <c r="P107" s="5"/>
    </row>
    <row r="108" spans="2:16">
      <c r="B108" s="5"/>
      <c r="C108" s="7"/>
      <c r="D108" s="2"/>
      <c r="E108" s="2"/>
      <c r="F108" s="5"/>
      <c r="G108" s="5"/>
      <c r="H108" s="5"/>
      <c r="I108" s="2"/>
      <c r="J108" s="2"/>
      <c r="K108" s="2"/>
      <c r="L108" s="2"/>
      <c r="M108" s="2"/>
      <c r="N108" s="5"/>
      <c r="O108" s="5"/>
      <c r="P108" s="5"/>
    </row>
    <row r="109" spans="2:16">
      <c r="B109" s="5"/>
      <c r="C109" s="7"/>
      <c r="D109" s="2"/>
      <c r="E109" s="2"/>
      <c r="F109" s="5"/>
      <c r="G109" s="5"/>
      <c r="H109" s="5"/>
      <c r="I109" s="2"/>
      <c r="J109" s="2"/>
      <c r="K109" s="2"/>
      <c r="L109" s="2"/>
      <c r="M109" s="2"/>
      <c r="N109" s="5"/>
      <c r="O109" s="5"/>
      <c r="P109" s="5"/>
    </row>
    <row r="110" spans="2:16">
      <c r="B110" s="5"/>
      <c r="C110" s="7"/>
      <c r="D110" s="2"/>
      <c r="E110" s="2"/>
      <c r="F110" s="5"/>
      <c r="G110" s="5"/>
      <c r="H110" s="5"/>
      <c r="I110" s="2"/>
      <c r="J110" s="2"/>
      <c r="K110" s="2"/>
      <c r="L110" s="2"/>
      <c r="M110" s="2"/>
      <c r="N110" s="5"/>
      <c r="O110" s="5"/>
      <c r="P110" s="5"/>
    </row>
    <row r="111" spans="2:16">
      <c r="B111" s="5"/>
      <c r="C111" s="7"/>
      <c r="D111" s="2"/>
      <c r="E111" s="2"/>
      <c r="F111" s="5"/>
      <c r="G111" s="5"/>
      <c r="H111" s="5"/>
      <c r="I111" s="2"/>
      <c r="J111" s="2"/>
      <c r="K111" s="2"/>
      <c r="L111" s="2"/>
      <c r="M111" s="2"/>
      <c r="N111" s="5"/>
      <c r="O111" s="5"/>
      <c r="P111" s="5"/>
    </row>
    <row r="112" spans="2:16">
      <c r="B112" s="5"/>
      <c r="C112" s="7"/>
      <c r="D112" s="2"/>
      <c r="E112" s="2"/>
      <c r="F112" s="5"/>
      <c r="G112" s="5"/>
      <c r="H112" s="5"/>
      <c r="I112" s="2"/>
      <c r="J112" s="2"/>
      <c r="K112" s="2"/>
      <c r="L112" s="2"/>
      <c r="M112" s="2"/>
      <c r="N112" s="5"/>
      <c r="O112" s="5"/>
      <c r="P112" s="5"/>
    </row>
    <row r="113" spans="2:16">
      <c r="B113" s="5"/>
      <c r="C113" s="7"/>
      <c r="D113" s="2"/>
      <c r="E113" s="2"/>
      <c r="F113" s="5"/>
      <c r="G113" s="5"/>
      <c r="H113" s="5"/>
      <c r="I113" s="2"/>
      <c r="J113" s="2"/>
      <c r="K113" s="2"/>
      <c r="L113" s="2"/>
      <c r="M113" s="2"/>
      <c r="N113" s="5"/>
      <c r="O113" s="5"/>
      <c r="P113" s="5"/>
    </row>
    <row r="114" spans="2:16">
      <c r="B114" s="5"/>
      <c r="C114" s="7"/>
      <c r="D114" s="2"/>
      <c r="E114" s="2"/>
      <c r="F114" s="5"/>
      <c r="G114" s="5"/>
      <c r="H114" s="5"/>
      <c r="I114" s="2"/>
      <c r="J114" s="2"/>
      <c r="K114" s="2"/>
      <c r="L114" s="2"/>
      <c r="M114" s="2"/>
      <c r="N114" s="5"/>
      <c r="O114" s="5"/>
      <c r="P114" s="5"/>
    </row>
    <row r="115" spans="2:16">
      <c r="B115" s="5"/>
      <c r="C115" s="7"/>
      <c r="D115" s="2"/>
      <c r="E115" s="2"/>
      <c r="F115" s="5"/>
      <c r="G115" s="5"/>
      <c r="H115" s="5"/>
      <c r="I115" s="2"/>
      <c r="J115" s="2"/>
      <c r="K115" s="2"/>
      <c r="L115" s="2"/>
      <c r="M115" s="2"/>
      <c r="N115" s="5"/>
      <c r="O115" s="5"/>
      <c r="P115" s="5"/>
    </row>
    <row r="116" spans="2:16">
      <c r="B116" s="5"/>
      <c r="C116" s="7"/>
      <c r="D116" s="2"/>
      <c r="E116" s="2"/>
      <c r="F116" s="5"/>
      <c r="G116" s="5"/>
      <c r="H116" s="5"/>
      <c r="I116" s="2"/>
      <c r="J116" s="2"/>
      <c r="K116" s="2"/>
      <c r="L116" s="2"/>
      <c r="M116" s="2"/>
      <c r="N116" s="5"/>
      <c r="O116" s="5"/>
      <c r="P116" s="5"/>
    </row>
    <row r="117" spans="2:16">
      <c r="B117" s="5"/>
      <c r="C117" s="7"/>
      <c r="D117" s="2"/>
      <c r="E117" s="2"/>
      <c r="F117" s="5"/>
      <c r="G117" s="5"/>
      <c r="H117" s="5"/>
      <c r="I117" s="2"/>
      <c r="J117" s="2"/>
      <c r="K117" s="2"/>
      <c r="L117" s="2"/>
      <c r="M117" s="2"/>
      <c r="N117" s="5"/>
      <c r="O117" s="5"/>
      <c r="P117" s="5"/>
    </row>
    <row r="118" spans="2:16">
      <c r="B118" s="5"/>
      <c r="C118" s="7"/>
      <c r="D118" s="2"/>
      <c r="E118" s="2"/>
      <c r="F118" s="5"/>
      <c r="G118" s="5"/>
      <c r="H118" s="5"/>
      <c r="I118" s="2"/>
      <c r="J118" s="2"/>
      <c r="K118" s="2"/>
      <c r="L118" s="2"/>
      <c r="M118" s="2"/>
      <c r="N118" s="5"/>
      <c r="O118" s="5"/>
      <c r="P118" s="5"/>
    </row>
    <row r="119" spans="2:16">
      <c r="B119" s="5"/>
      <c r="C119" s="7"/>
      <c r="D119" s="2"/>
      <c r="E119" s="2"/>
      <c r="F119" s="5"/>
      <c r="G119" s="5"/>
      <c r="H119" s="5"/>
      <c r="I119" s="2"/>
      <c r="J119" s="2"/>
      <c r="K119" s="2"/>
      <c r="L119" s="2"/>
      <c r="M119" s="2"/>
      <c r="N119" s="5"/>
      <c r="O119" s="5"/>
      <c r="P119" s="5"/>
    </row>
    <row r="120" spans="2:16">
      <c r="B120" s="5"/>
      <c r="C120" s="7"/>
      <c r="D120" s="2"/>
      <c r="E120" s="2"/>
      <c r="F120" s="5"/>
      <c r="G120" s="5"/>
      <c r="H120" s="5"/>
      <c r="I120" s="2"/>
      <c r="J120" s="2"/>
      <c r="K120" s="2"/>
      <c r="L120" s="2"/>
      <c r="M120" s="2"/>
      <c r="N120" s="5"/>
      <c r="O120" s="5"/>
      <c r="P120" s="5"/>
    </row>
    <row r="121" spans="2:16">
      <c r="B121" s="5"/>
      <c r="C121" s="7"/>
      <c r="D121" s="2"/>
      <c r="E121" s="2"/>
      <c r="F121" s="5"/>
      <c r="G121" s="5"/>
      <c r="H121" s="5"/>
      <c r="I121" s="2"/>
      <c r="J121" s="2"/>
      <c r="K121" s="2"/>
      <c r="L121" s="2"/>
      <c r="M121" s="2"/>
      <c r="N121" s="5"/>
      <c r="O121" s="5"/>
      <c r="P121" s="5"/>
    </row>
    <row r="122" spans="2:16">
      <c r="B122" s="5"/>
      <c r="C122" s="7"/>
      <c r="D122" s="2"/>
      <c r="E122" s="2"/>
      <c r="F122" s="5"/>
      <c r="G122" s="5"/>
      <c r="H122" s="5"/>
      <c r="I122" s="2"/>
      <c r="J122" s="2"/>
      <c r="K122" s="2"/>
      <c r="L122" s="2"/>
      <c r="M122" s="2"/>
      <c r="N122" s="5"/>
      <c r="O122" s="5"/>
      <c r="P122" s="5"/>
    </row>
    <row r="123" spans="2:16">
      <c r="B123" s="5"/>
      <c r="C123" s="7"/>
      <c r="D123" s="2"/>
      <c r="E123" s="2"/>
      <c r="F123" s="5"/>
      <c r="G123" s="5"/>
      <c r="H123" s="5"/>
      <c r="I123" s="2"/>
      <c r="J123" s="2"/>
      <c r="K123" s="2"/>
      <c r="L123" s="2"/>
      <c r="M123" s="2"/>
      <c r="N123" s="5"/>
      <c r="O123" s="5"/>
      <c r="P123" s="5"/>
    </row>
    <row r="124" spans="2:16">
      <c r="B124" s="5"/>
      <c r="C124" s="7"/>
      <c r="D124" s="2"/>
      <c r="E124" s="2"/>
      <c r="F124" s="5"/>
      <c r="G124" s="5"/>
      <c r="H124" s="5"/>
      <c r="I124" s="2"/>
      <c r="J124" s="2"/>
      <c r="K124" s="2"/>
      <c r="L124" s="2"/>
      <c r="M124" s="2"/>
      <c r="N124" s="5"/>
      <c r="O124" s="5"/>
      <c r="P124" s="5"/>
    </row>
    <row r="125" spans="2:16">
      <c r="B125" s="5"/>
      <c r="C125" s="7"/>
      <c r="D125" s="2"/>
      <c r="E125" s="2"/>
      <c r="F125" s="5"/>
      <c r="G125" s="5"/>
      <c r="H125" s="5"/>
      <c r="I125" s="2"/>
      <c r="J125" s="2"/>
      <c r="K125" s="2"/>
      <c r="L125" s="2"/>
      <c r="M125" s="2"/>
      <c r="N125" s="5"/>
      <c r="O125" s="5"/>
      <c r="P125" s="5"/>
    </row>
    <row r="126" spans="2:16">
      <c r="B126" s="5"/>
      <c r="C126" s="7"/>
      <c r="D126" s="2"/>
      <c r="E126" s="2"/>
      <c r="F126" s="5"/>
      <c r="G126" s="5"/>
      <c r="H126" s="5"/>
      <c r="I126" s="2"/>
      <c r="J126" s="2"/>
      <c r="K126" s="2"/>
      <c r="L126" s="2"/>
      <c r="M126" s="2"/>
      <c r="N126" s="5"/>
      <c r="O126" s="5"/>
      <c r="P126" s="5"/>
    </row>
    <row r="127" spans="2:16">
      <c r="B127" s="5"/>
      <c r="C127" s="7"/>
      <c r="D127" s="2"/>
      <c r="E127" s="2"/>
      <c r="F127" s="5"/>
      <c r="G127" s="5"/>
      <c r="H127" s="5"/>
      <c r="I127" s="2"/>
      <c r="J127" s="2"/>
      <c r="K127" s="2"/>
      <c r="L127" s="2"/>
      <c r="M127" s="2"/>
      <c r="N127" s="5"/>
      <c r="O127" s="5"/>
      <c r="P127" s="5"/>
    </row>
    <row r="128" spans="2:16">
      <c r="B128" s="5"/>
      <c r="C128" s="7"/>
      <c r="D128" s="2"/>
      <c r="E128" s="2"/>
      <c r="F128" s="5"/>
      <c r="G128" s="5"/>
      <c r="H128" s="5"/>
      <c r="I128" s="2"/>
      <c r="J128" s="2"/>
      <c r="K128" s="2"/>
      <c r="L128" s="2"/>
      <c r="M128" s="2"/>
      <c r="N128" s="5"/>
      <c r="O128" s="5"/>
      <c r="P128" s="5"/>
    </row>
    <row r="129" spans="2:16">
      <c r="B129" s="5"/>
      <c r="C129" s="7"/>
      <c r="D129" s="2"/>
      <c r="E129" s="2"/>
      <c r="F129" s="5"/>
      <c r="G129" s="5"/>
      <c r="H129" s="5"/>
      <c r="I129" s="2"/>
      <c r="J129" s="2"/>
      <c r="K129" s="2"/>
      <c r="L129" s="2"/>
      <c r="M129" s="2"/>
      <c r="N129" s="5"/>
      <c r="O129" s="5"/>
      <c r="P129" s="5"/>
    </row>
    <row r="130" spans="2:16">
      <c r="B130" s="5"/>
      <c r="C130" s="7"/>
      <c r="D130" s="2"/>
      <c r="E130" s="2"/>
      <c r="F130" s="5"/>
      <c r="G130" s="5"/>
      <c r="H130" s="5"/>
      <c r="I130" s="2"/>
      <c r="J130" s="2"/>
      <c r="K130" s="2"/>
      <c r="L130" s="2"/>
      <c r="M130" s="2"/>
      <c r="N130" s="5"/>
      <c r="O130" s="5"/>
      <c r="P130" s="5"/>
    </row>
    <row r="131" spans="2:16">
      <c r="B131" s="5"/>
      <c r="C131" s="7"/>
      <c r="D131" s="2"/>
      <c r="E131" s="2"/>
      <c r="F131" s="5"/>
      <c r="G131" s="5"/>
      <c r="H131" s="5"/>
      <c r="I131" s="2"/>
      <c r="J131" s="2"/>
      <c r="K131" s="2"/>
      <c r="L131" s="2"/>
      <c r="M131" s="2"/>
      <c r="N131" s="5"/>
      <c r="O131" s="5"/>
      <c r="P131" s="5"/>
    </row>
    <row r="132" spans="2:16">
      <c r="B132" s="5"/>
      <c r="C132" s="7"/>
      <c r="D132" s="2"/>
      <c r="E132" s="2"/>
      <c r="F132" s="5"/>
      <c r="G132" s="5"/>
      <c r="H132" s="5"/>
      <c r="I132" s="2"/>
      <c r="J132" s="2"/>
      <c r="K132" s="2"/>
      <c r="L132" s="2"/>
      <c r="M132" s="2"/>
      <c r="N132" s="5"/>
      <c r="O132" s="5"/>
      <c r="P132" s="5"/>
    </row>
    <row r="133" spans="2:16">
      <c r="B133" s="5"/>
      <c r="C133" s="7"/>
      <c r="D133" s="2"/>
      <c r="E133" s="2"/>
      <c r="F133" s="5"/>
      <c r="G133" s="5"/>
      <c r="H133" s="5"/>
      <c r="I133" s="2"/>
      <c r="J133" s="2"/>
      <c r="K133" s="2"/>
      <c r="L133" s="2"/>
      <c r="M133" s="2"/>
      <c r="N133" s="5"/>
      <c r="O133" s="5"/>
      <c r="P133" s="5"/>
    </row>
    <row r="134" spans="2:16">
      <c r="B134" s="5"/>
      <c r="C134" s="7"/>
      <c r="D134" s="2"/>
      <c r="E134" s="2"/>
      <c r="F134" s="5"/>
      <c r="G134" s="5"/>
      <c r="H134" s="5"/>
      <c r="I134" s="2"/>
      <c r="J134" s="2"/>
      <c r="K134" s="2"/>
      <c r="L134" s="2"/>
      <c r="M134" s="2"/>
      <c r="N134" s="5"/>
      <c r="O134" s="5"/>
      <c r="P134" s="5"/>
    </row>
    <row r="135" spans="2:16">
      <c r="B135" s="5"/>
      <c r="C135" s="7"/>
      <c r="D135" s="2"/>
      <c r="E135" s="2"/>
      <c r="F135" s="5"/>
      <c r="G135" s="5"/>
      <c r="H135" s="5"/>
      <c r="I135" s="2"/>
      <c r="J135" s="2"/>
      <c r="K135" s="2"/>
      <c r="L135" s="2"/>
      <c r="M135" s="2"/>
      <c r="N135" s="5"/>
      <c r="O135" s="5"/>
      <c r="P135" s="5"/>
    </row>
    <row r="136" spans="2:16">
      <c r="B136" s="5"/>
      <c r="C136" s="7"/>
      <c r="D136" s="2"/>
      <c r="E136" s="2"/>
      <c r="F136" s="5"/>
      <c r="G136" s="5"/>
      <c r="H136" s="5"/>
      <c r="I136" s="2"/>
      <c r="J136" s="2"/>
      <c r="K136" s="2"/>
      <c r="L136" s="2"/>
      <c r="M136" s="2"/>
      <c r="N136" s="5"/>
      <c r="O136" s="5"/>
      <c r="P136" s="5"/>
    </row>
    <row r="137" spans="2:16">
      <c r="B137" s="5"/>
      <c r="C137" s="7"/>
      <c r="D137" s="2"/>
      <c r="E137" s="2"/>
      <c r="F137" s="5"/>
      <c r="G137" s="5"/>
      <c r="H137" s="5"/>
      <c r="I137" s="2"/>
      <c r="J137" s="2"/>
      <c r="K137" s="2"/>
      <c r="L137" s="2"/>
      <c r="M137" s="2"/>
      <c r="N137" s="5"/>
      <c r="O137" s="5"/>
      <c r="P137" s="5"/>
    </row>
    <row r="138" spans="2:16">
      <c r="B138" s="5"/>
      <c r="C138" s="7"/>
      <c r="D138" s="2"/>
      <c r="E138" s="2"/>
      <c r="F138" s="5"/>
      <c r="G138" s="5"/>
      <c r="H138" s="5"/>
      <c r="I138" s="2"/>
      <c r="J138" s="2"/>
      <c r="K138" s="2"/>
      <c r="L138" s="2"/>
      <c r="M138" s="2"/>
      <c r="N138" s="5"/>
      <c r="O138" s="5"/>
      <c r="P138" s="5"/>
    </row>
    <row r="139" spans="2:16">
      <c r="B139" s="5"/>
      <c r="C139" s="7"/>
      <c r="D139" s="2"/>
      <c r="E139" s="2"/>
      <c r="F139" s="5"/>
      <c r="G139" s="5"/>
      <c r="H139" s="5"/>
      <c r="I139" s="2"/>
      <c r="J139" s="2"/>
      <c r="K139" s="2"/>
      <c r="L139" s="2"/>
      <c r="M139" s="2"/>
      <c r="N139" s="5"/>
      <c r="O139" s="5"/>
      <c r="P139" s="5"/>
    </row>
    <row r="140" spans="2:16">
      <c r="B140" s="5"/>
      <c r="C140" s="7"/>
      <c r="D140" s="2"/>
      <c r="E140" s="2"/>
      <c r="F140" s="5"/>
      <c r="G140" s="5"/>
      <c r="H140" s="5"/>
      <c r="I140" s="2"/>
      <c r="J140" s="2"/>
      <c r="K140" s="2"/>
      <c r="L140" s="2"/>
      <c r="M140" s="2"/>
      <c r="N140" s="5"/>
      <c r="O140" s="5"/>
      <c r="P140" s="5"/>
    </row>
    <row r="141" spans="2:16">
      <c r="B141" s="5"/>
      <c r="C141" s="7"/>
      <c r="D141" s="2"/>
      <c r="E141" s="2"/>
      <c r="F141" s="5"/>
      <c r="G141" s="5"/>
      <c r="H141" s="5"/>
      <c r="I141" s="2"/>
      <c r="J141" s="2"/>
      <c r="K141" s="2"/>
      <c r="L141" s="2"/>
      <c r="M141" s="2"/>
      <c r="N141" s="5"/>
      <c r="O141" s="5"/>
      <c r="P141" s="5"/>
    </row>
    <row r="142" spans="2:16">
      <c r="B142" s="5"/>
      <c r="C142" s="7"/>
      <c r="D142" s="2"/>
      <c r="E142" s="2"/>
      <c r="F142" s="5"/>
      <c r="G142" s="5"/>
      <c r="H142" s="5"/>
      <c r="I142" s="2"/>
      <c r="J142" s="2"/>
      <c r="K142" s="2"/>
      <c r="L142" s="2"/>
      <c r="M142" s="2"/>
      <c r="N142" s="5"/>
      <c r="O142" s="5"/>
      <c r="P142" s="5"/>
    </row>
    <row r="143" spans="2:16">
      <c r="B143" s="5"/>
      <c r="C143" s="7"/>
      <c r="D143" s="2"/>
      <c r="E143" s="2"/>
      <c r="F143" s="5"/>
      <c r="G143" s="5"/>
      <c r="H143" s="5"/>
      <c r="I143" s="2"/>
      <c r="J143" s="2"/>
      <c r="K143" s="2"/>
      <c r="L143" s="2"/>
      <c r="M143" s="2"/>
      <c r="N143" s="5"/>
      <c r="O143" s="5"/>
      <c r="P143" s="5"/>
    </row>
    <row r="144" spans="2:16">
      <c r="B144" s="5"/>
      <c r="C144" s="7"/>
      <c r="D144" s="2"/>
      <c r="E144" s="2"/>
      <c r="F144" s="5"/>
      <c r="G144" s="5"/>
      <c r="H144" s="5"/>
      <c r="I144" s="2"/>
      <c r="J144" s="2"/>
      <c r="K144" s="2"/>
      <c r="L144" s="2"/>
      <c r="M144" s="2"/>
      <c r="N144" s="5"/>
      <c r="O144" s="5"/>
      <c r="P144" s="5"/>
    </row>
    <row r="145" spans="2:16">
      <c r="B145" s="5"/>
      <c r="C145" s="7"/>
      <c r="D145" s="2"/>
      <c r="E145" s="2"/>
      <c r="F145" s="5"/>
      <c r="G145" s="5"/>
      <c r="H145" s="5"/>
      <c r="I145" s="2"/>
      <c r="J145" s="2"/>
      <c r="K145" s="2"/>
      <c r="L145" s="2"/>
      <c r="M145" s="2"/>
      <c r="N145" s="5"/>
      <c r="O145" s="5"/>
      <c r="P145" s="5"/>
    </row>
    <row r="146" spans="2:16">
      <c r="B146" s="5"/>
      <c r="C146" s="7"/>
      <c r="D146" s="2"/>
      <c r="E146" s="2"/>
      <c r="F146" s="5"/>
      <c r="G146" s="5"/>
      <c r="H146" s="5"/>
      <c r="I146" s="2"/>
      <c r="J146" s="2"/>
      <c r="K146" s="2"/>
      <c r="L146" s="2"/>
      <c r="M146" s="2"/>
      <c r="N146" s="5"/>
      <c r="O146" s="5"/>
      <c r="P146" s="5"/>
    </row>
    <row r="147" spans="2:16">
      <c r="B147" s="5"/>
      <c r="C147" s="7"/>
      <c r="D147" s="2"/>
      <c r="E147" s="2"/>
      <c r="F147" s="5"/>
      <c r="G147" s="5"/>
      <c r="H147" s="5"/>
      <c r="I147" s="2"/>
      <c r="J147" s="2"/>
      <c r="K147" s="2"/>
      <c r="L147" s="2"/>
      <c r="M147" s="2"/>
      <c r="N147" s="5"/>
      <c r="O147" s="5"/>
      <c r="P147" s="5"/>
    </row>
    <row r="148" spans="2:16">
      <c r="B148" s="5"/>
      <c r="C148" s="7"/>
      <c r="D148" s="2"/>
      <c r="E148" s="2"/>
      <c r="F148" s="5"/>
      <c r="G148" s="5"/>
      <c r="H148" s="5"/>
      <c r="I148" s="2"/>
      <c r="J148" s="2"/>
      <c r="K148" s="2"/>
      <c r="L148" s="2"/>
      <c r="M148" s="2"/>
      <c r="N148" s="5"/>
      <c r="O148" s="5"/>
      <c r="P148" s="5"/>
    </row>
    <row r="149" spans="2:16">
      <c r="B149" s="5"/>
      <c r="C149" s="7"/>
      <c r="D149" s="2"/>
      <c r="E149" s="2"/>
      <c r="F149" s="5"/>
      <c r="G149" s="5"/>
      <c r="H149" s="5"/>
      <c r="I149" s="2"/>
      <c r="J149" s="2"/>
      <c r="K149" s="2"/>
      <c r="L149" s="2"/>
      <c r="M149" s="2"/>
      <c r="N149" s="5"/>
      <c r="O149" s="5"/>
      <c r="P149" s="5"/>
    </row>
    <row r="150" spans="2:16">
      <c r="B150" s="5"/>
      <c r="C150" s="7"/>
      <c r="D150" s="2"/>
      <c r="E150" s="2"/>
      <c r="F150" s="5"/>
      <c r="G150" s="5"/>
      <c r="H150" s="5"/>
      <c r="I150" s="2"/>
      <c r="J150" s="2"/>
      <c r="K150" s="2"/>
      <c r="L150" s="2"/>
      <c r="M150" s="2"/>
      <c r="N150" s="5"/>
      <c r="O150" s="5"/>
      <c r="P150" s="5"/>
    </row>
    <row r="151" spans="2:16">
      <c r="B151" s="5"/>
      <c r="C151" s="7"/>
      <c r="D151" s="2"/>
      <c r="E151" s="2"/>
      <c r="F151" s="5"/>
      <c r="G151" s="5"/>
      <c r="H151" s="5"/>
      <c r="I151" s="2"/>
      <c r="J151" s="2"/>
      <c r="K151" s="2"/>
      <c r="L151" s="2"/>
      <c r="M151" s="2"/>
      <c r="N151" s="5"/>
      <c r="O151" s="5"/>
      <c r="P151" s="5"/>
    </row>
    <row r="152" spans="2:16">
      <c r="B152" s="5"/>
      <c r="C152" s="7"/>
      <c r="D152" s="2"/>
      <c r="E152" s="2"/>
      <c r="F152" s="5"/>
      <c r="G152" s="5"/>
      <c r="H152" s="5"/>
      <c r="I152" s="2"/>
      <c r="J152" s="2"/>
      <c r="K152" s="2"/>
      <c r="L152" s="2"/>
      <c r="M152" s="2"/>
      <c r="N152" s="5"/>
      <c r="O152" s="5"/>
      <c r="P152" s="5"/>
    </row>
    <row r="153" spans="2:16">
      <c r="B153" s="5"/>
      <c r="C153" s="7"/>
      <c r="D153" s="2"/>
      <c r="E153" s="2"/>
      <c r="F153" s="5"/>
      <c r="G153" s="5"/>
      <c r="H153" s="5"/>
      <c r="I153" s="2"/>
      <c r="J153" s="2"/>
      <c r="K153" s="2"/>
      <c r="L153" s="2"/>
      <c r="M153" s="2"/>
      <c r="N153" s="5"/>
      <c r="O153" s="5"/>
      <c r="P153" s="5"/>
    </row>
    <row r="154" spans="2:16">
      <c r="B154" s="5"/>
      <c r="C154" s="7"/>
      <c r="D154" s="2"/>
      <c r="E154" s="2"/>
      <c r="F154" s="5"/>
      <c r="G154" s="5"/>
      <c r="H154" s="5"/>
      <c r="I154" s="2"/>
      <c r="J154" s="2"/>
      <c r="K154" s="2"/>
      <c r="L154" s="2"/>
      <c r="M154" s="2"/>
      <c r="N154" s="5"/>
      <c r="O154" s="5"/>
      <c r="P154" s="5"/>
    </row>
    <row r="155" spans="2:16">
      <c r="B155" s="5"/>
      <c r="C155" s="7"/>
      <c r="D155" s="2"/>
      <c r="E155" s="2"/>
      <c r="F155" s="5"/>
      <c r="G155" s="5"/>
      <c r="H155" s="5"/>
      <c r="I155" s="2"/>
      <c r="J155" s="2"/>
      <c r="K155" s="2"/>
      <c r="L155" s="2"/>
      <c r="M155" s="2"/>
      <c r="N155" s="5"/>
      <c r="O155" s="5"/>
      <c r="P155" s="5"/>
    </row>
    <row r="156" spans="2:16">
      <c r="B156" s="5"/>
      <c r="C156" s="7"/>
      <c r="D156" s="2"/>
      <c r="E156" s="2"/>
      <c r="F156" s="5"/>
      <c r="G156" s="5"/>
      <c r="H156" s="5"/>
      <c r="I156" s="2"/>
      <c r="J156" s="2"/>
      <c r="K156" s="2"/>
      <c r="L156" s="2"/>
      <c r="M156" s="2"/>
      <c r="N156" s="5"/>
      <c r="O156" s="5"/>
      <c r="P156" s="5"/>
    </row>
    <row r="157" spans="2:16">
      <c r="B157" s="5"/>
      <c r="C157" s="7"/>
      <c r="D157" s="2"/>
      <c r="E157" s="2"/>
      <c r="F157" s="5"/>
      <c r="G157" s="5"/>
      <c r="H157" s="5"/>
      <c r="I157" s="2"/>
      <c r="J157" s="2"/>
      <c r="K157" s="2"/>
      <c r="L157" s="2"/>
      <c r="M157" s="2"/>
      <c r="N157" s="5"/>
      <c r="O157" s="5"/>
      <c r="P157" s="5"/>
    </row>
    <row r="158" spans="2:16">
      <c r="B158" s="5"/>
      <c r="C158" s="7"/>
      <c r="D158" s="2"/>
      <c r="E158" s="2"/>
      <c r="F158" s="5"/>
      <c r="G158" s="5"/>
      <c r="H158" s="5"/>
      <c r="I158" s="2"/>
      <c r="J158" s="2"/>
      <c r="K158" s="2"/>
      <c r="L158" s="2"/>
      <c r="M158" s="2"/>
      <c r="N158" s="5"/>
      <c r="O158" s="5"/>
      <c r="P158" s="5"/>
    </row>
    <row r="159" spans="2:16">
      <c r="B159" s="5"/>
      <c r="C159" s="7"/>
      <c r="D159" s="2"/>
      <c r="E159" s="2"/>
      <c r="F159" s="5"/>
      <c r="G159" s="5"/>
      <c r="H159" s="5"/>
      <c r="I159" s="2"/>
      <c r="J159" s="2"/>
      <c r="K159" s="2"/>
      <c r="L159" s="2"/>
      <c r="M159" s="2"/>
      <c r="N159" s="5"/>
      <c r="O159" s="5"/>
      <c r="P159" s="5"/>
    </row>
    <row r="160" spans="2:16">
      <c r="B160" s="5"/>
      <c r="C160" s="7"/>
      <c r="D160" s="2"/>
      <c r="E160" s="2"/>
      <c r="F160" s="5"/>
      <c r="G160" s="5"/>
      <c r="H160" s="5"/>
      <c r="I160" s="2"/>
      <c r="J160" s="2"/>
      <c r="K160" s="2"/>
      <c r="L160" s="2"/>
      <c r="M160" s="2"/>
      <c r="N160" s="5"/>
      <c r="O160" s="5"/>
      <c r="P160" s="5"/>
    </row>
    <row r="161" spans="2:16">
      <c r="B161" s="5"/>
      <c r="C161" s="7"/>
      <c r="D161" s="2"/>
      <c r="E161" s="2"/>
      <c r="F161" s="5"/>
      <c r="G161" s="5"/>
      <c r="H161" s="5"/>
      <c r="I161" s="2"/>
      <c r="J161" s="2"/>
      <c r="K161" s="2"/>
      <c r="L161" s="2"/>
      <c r="M161" s="2"/>
      <c r="N161" s="5"/>
      <c r="O161" s="5"/>
      <c r="P161" s="5"/>
    </row>
    <row r="162" spans="2:16">
      <c r="B162" s="5"/>
      <c r="C162" s="7"/>
      <c r="D162" s="2"/>
      <c r="E162" s="2"/>
      <c r="F162" s="5"/>
      <c r="G162" s="5"/>
      <c r="H162" s="5"/>
      <c r="I162" s="2"/>
      <c r="J162" s="2"/>
      <c r="K162" s="2"/>
      <c r="L162" s="2"/>
      <c r="M162" s="2"/>
      <c r="N162" s="5"/>
      <c r="O162" s="5"/>
      <c r="P162" s="5"/>
    </row>
    <row r="163" spans="2:16">
      <c r="B163" s="5"/>
      <c r="C163" s="7"/>
      <c r="D163" s="2"/>
      <c r="E163" s="2"/>
      <c r="F163" s="5"/>
      <c r="G163" s="5"/>
      <c r="H163" s="5"/>
      <c r="I163" s="2"/>
      <c r="J163" s="2"/>
      <c r="K163" s="2"/>
      <c r="L163" s="2"/>
      <c r="M163" s="2"/>
      <c r="N163" s="5"/>
      <c r="O163" s="5"/>
      <c r="P163" s="5"/>
    </row>
    <row r="164" spans="2:16">
      <c r="B164" s="5"/>
      <c r="C164" s="7"/>
      <c r="D164" s="2"/>
      <c r="E164" s="2"/>
      <c r="F164" s="5"/>
      <c r="G164" s="5"/>
      <c r="H164" s="5"/>
      <c r="I164" s="2"/>
      <c r="J164" s="2"/>
      <c r="K164" s="2"/>
      <c r="L164" s="2"/>
      <c r="M164" s="2"/>
      <c r="N164" s="5"/>
      <c r="O164" s="5"/>
      <c r="P164" s="5"/>
    </row>
    <row r="165" spans="2:16">
      <c r="B165" s="5"/>
      <c r="C165" s="7"/>
      <c r="D165" s="2"/>
      <c r="E165" s="2"/>
      <c r="F165" s="5"/>
      <c r="G165" s="5"/>
      <c r="H165" s="5"/>
      <c r="I165" s="2"/>
      <c r="J165" s="2"/>
      <c r="K165" s="2"/>
      <c r="L165" s="2"/>
      <c r="M165" s="2"/>
      <c r="N165" s="5"/>
      <c r="O165" s="5"/>
      <c r="P165" s="5"/>
    </row>
    <row r="166" spans="2:16">
      <c r="B166" s="5"/>
      <c r="C166" s="7"/>
      <c r="D166" s="2"/>
      <c r="E166" s="2"/>
      <c r="F166" s="5"/>
      <c r="G166" s="5"/>
      <c r="H166" s="5"/>
      <c r="I166" s="2"/>
      <c r="J166" s="2"/>
      <c r="K166" s="2"/>
      <c r="L166" s="2"/>
      <c r="M166" s="2"/>
      <c r="N166" s="5"/>
      <c r="O166" s="5"/>
      <c r="P166" s="5"/>
    </row>
    <row r="167" spans="2:16">
      <c r="B167" s="5"/>
      <c r="C167" s="7"/>
      <c r="D167" s="2"/>
      <c r="E167" s="2"/>
      <c r="F167" s="5"/>
      <c r="G167" s="5"/>
      <c r="H167" s="5"/>
      <c r="I167" s="2"/>
      <c r="J167" s="2"/>
      <c r="K167" s="2"/>
      <c r="L167" s="2"/>
      <c r="M167" s="2"/>
      <c r="N167" s="5"/>
      <c r="O167" s="5"/>
      <c r="P167" s="5"/>
    </row>
    <row r="168" spans="2:16">
      <c r="B168" s="5"/>
      <c r="C168" s="7"/>
      <c r="D168" s="2"/>
      <c r="E168" s="2"/>
      <c r="F168" s="5"/>
      <c r="G168" s="5"/>
      <c r="H168" s="5"/>
      <c r="I168" s="2"/>
      <c r="J168" s="2"/>
      <c r="K168" s="2"/>
      <c r="L168" s="2"/>
      <c r="M168" s="2"/>
      <c r="N168" s="5"/>
      <c r="O168" s="5"/>
      <c r="P168" s="5"/>
    </row>
    <row r="169" spans="2:16">
      <c r="B169" s="5"/>
      <c r="C169" s="7"/>
      <c r="D169" s="2"/>
      <c r="E169" s="2"/>
      <c r="F169" s="5"/>
      <c r="G169" s="5"/>
      <c r="H169" s="5"/>
      <c r="I169" s="2"/>
      <c r="J169" s="2"/>
      <c r="K169" s="2"/>
      <c r="L169" s="2"/>
      <c r="M169" s="2"/>
      <c r="N169" s="5"/>
      <c r="O169" s="5"/>
      <c r="P169" s="5"/>
    </row>
    <row r="170" spans="2:16">
      <c r="B170" s="5"/>
      <c r="C170" s="7"/>
      <c r="D170" s="2"/>
      <c r="E170" s="2"/>
      <c r="F170" s="5"/>
      <c r="G170" s="5"/>
      <c r="H170" s="5"/>
      <c r="I170" s="2"/>
      <c r="J170" s="2"/>
      <c r="K170" s="2"/>
      <c r="L170" s="2"/>
      <c r="M170" s="2"/>
      <c r="N170" s="5"/>
      <c r="O170" s="5"/>
      <c r="P170" s="5"/>
    </row>
    <row r="171" spans="2:16">
      <c r="B171" s="5"/>
      <c r="C171" s="7"/>
      <c r="D171" s="2"/>
      <c r="E171" s="2"/>
      <c r="F171" s="5"/>
      <c r="G171" s="5"/>
      <c r="H171" s="5"/>
      <c r="I171" s="2"/>
      <c r="J171" s="2"/>
      <c r="K171" s="2"/>
      <c r="L171" s="2"/>
      <c r="M171" s="2"/>
      <c r="N171" s="5"/>
      <c r="O171" s="5"/>
      <c r="P171" s="5"/>
    </row>
    <row r="172" spans="2:16">
      <c r="B172" s="5"/>
      <c r="C172" s="7"/>
      <c r="D172" s="2"/>
      <c r="E172" s="2"/>
      <c r="F172" s="5"/>
      <c r="G172" s="5"/>
      <c r="H172" s="5"/>
      <c r="I172" s="2"/>
      <c r="J172" s="2"/>
      <c r="K172" s="2"/>
      <c r="L172" s="2"/>
      <c r="M172" s="2"/>
      <c r="N172" s="5"/>
      <c r="O172" s="5"/>
      <c r="P172" s="5"/>
    </row>
    <row r="173" spans="2:16">
      <c r="B173" s="5"/>
      <c r="C173" s="7"/>
      <c r="D173" s="2"/>
      <c r="E173" s="2"/>
      <c r="F173" s="5"/>
      <c r="G173" s="5"/>
      <c r="H173" s="5"/>
      <c r="I173" s="2"/>
      <c r="J173" s="2"/>
      <c r="K173" s="2"/>
      <c r="L173" s="2"/>
      <c r="M173" s="2"/>
      <c r="N173" s="5"/>
      <c r="O173" s="5"/>
      <c r="P173" s="5"/>
    </row>
    <row r="174" spans="2:16">
      <c r="B174" s="5"/>
      <c r="C174" s="7"/>
      <c r="D174" s="2"/>
      <c r="E174" s="2"/>
      <c r="F174" s="5"/>
      <c r="G174" s="5"/>
      <c r="H174" s="5"/>
      <c r="I174" s="2"/>
      <c r="J174" s="2"/>
      <c r="K174" s="2"/>
      <c r="L174" s="2"/>
      <c r="M174" s="2"/>
      <c r="N174" s="5"/>
      <c r="O174" s="5"/>
      <c r="P174" s="5"/>
    </row>
    <row r="175" spans="2:16">
      <c r="B175" s="5"/>
      <c r="C175" s="7"/>
      <c r="D175" s="2"/>
      <c r="E175" s="2"/>
      <c r="F175" s="5"/>
      <c r="G175" s="5"/>
      <c r="H175" s="5"/>
      <c r="I175" s="2"/>
      <c r="J175" s="2"/>
      <c r="K175" s="2"/>
      <c r="L175" s="2"/>
      <c r="M175" s="2"/>
      <c r="N175" s="5"/>
      <c r="O175" s="5"/>
      <c r="P175" s="5"/>
    </row>
    <row r="176" spans="2:16">
      <c r="B176" s="5"/>
      <c r="C176" s="7"/>
      <c r="D176" s="2"/>
      <c r="E176" s="2"/>
      <c r="F176" s="5"/>
      <c r="G176" s="5"/>
      <c r="H176" s="5"/>
      <c r="I176" s="2"/>
      <c r="J176" s="2"/>
      <c r="K176" s="2"/>
      <c r="L176" s="2"/>
      <c r="M176" s="2"/>
      <c r="N176" s="5"/>
      <c r="O176" s="5"/>
      <c r="P176" s="5"/>
    </row>
    <row r="177" spans="2:16">
      <c r="B177" s="5"/>
      <c r="C177" s="7"/>
      <c r="D177" s="2"/>
      <c r="E177" s="2"/>
      <c r="F177" s="5"/>
      <c r="G177" s="5"/>
      <c r="H177" s="5"/>
      <c r="I177" s="2"/>
      <c r="J177" s="2"/>
      <c r="K177" s="2"/>
      <c r="L177" s="2"/>
      <c r="M177" s="2"/>
      <c r="N177" s="5"/>
      <c r="O177" s="5"/>
      <c r="P177" s="5"/>
    </row>
    <row r="178" spans="2:16">
      <c r="B178" s="5"/>
      <c r="C178" s="7"/>
      <c r="D178" s="2"/>
      <c r="E178" s="2"/>
      <c r="F178" s="5"/>
      <c r="G178" s="5"/>
      <c r="H178" s="5"/>
      <c r="I178" s="2"/>
      <c r="J178" s="2"/>
      <c r="K178" s="2"/>
      <c r="L178" s="2"/>
      <c r="M178" s="2"/>
      <c r="N178" s="5"/>
      <c r="O178" s="5"/>
      <c r="P178" s="5"/>
    </row>
    <row r="179" spans="2:16">
      <c r="B179" s="5"/>
      <c r="C179" s="7"/>
      <c r="D179" s="2"/>
      <c r="E179" s="2"/>
      <c r="F179" s="5"/>
      <c r="G179" s="5"/>
      <c r="H179" s="5"/>
      <c r="I179" s="2"/>
      <c r="J179" s="2"/>
      <c r="K179" s="2"/>
      <c r="L179" s="2"/>
      <c r="M179" s="2"/>
      <c r="N179" s="5"/>
      <c r="O179" s="5"/>
      <c r="P179" s="5"/>
    </row>
    <row r="180" spans="2:16">
      <c r="B180" s="5"/>
      <c r="C180" s="7"/>
      <c r="D180" s="2"/>
      <c r="E180" s="2"/>
      <c r="F180" s="5"/>
      <c r="G180" s="5"/>
      <c r="H180" s="5"/>
      <c r="I180" s="2"/>
      <c r="J180" s="2"/>
      <c r="K180" s="2"/>
      <c r="L180" s="2"/>
      <c r="M180" s="2"/>
      <c r="N180" s="5"/>
      <c r="O180" s="5"/>
      <c r="P180" s="5"/>
    </row>
    <row r="181" spans="2:16">
      <c r="B181" s="5"/>
      <c r="C181" s="7"/>
      <c r="D181" s="2"/>
      <c r="E181" s="2"/>
      <c r="F181" s="5"/>
      <c r="G181" s="5"/>
      <c r="H181" s="5"/>
      <c r="I181" s="2"/>
      <c r="J181" s="2"/>
      <c r="K181" s="2"/>
      <c r="L181" s="2"/>
      <c r="M181" s="2"/>
      <c r="N181" s="5"/>
      <c r="O181" s="5"/>
      <c r="P181" s="5"/>
    </row>
    <row r="182" spans="2:16">
      <c r="B182" s="5"/>
      <c r="C182" s="7"/>
      <c r="D182" s="2"/>
      <c r="E182" s="2"/>
      <c r="F182" s="5"/>
      <c r="G182" s="5"/>
      <c r="H182" s="5"/>
      <c r="I182" s="2"/>
      <c r="J182" s="2"/>
      <c r="K182" s="2"/>
      <c r="L182" s="2"/>
      <c r="M182" s="2"/>
      <c r="N182" s="5"/>
      <c r="O182" s="5"/>
      <c r="P182" s="5"/>
    </row>
    <row r="183" spans="2:16">
      <c r="B183" s="5"/>
      <c r="C183" s="7"/>
      <c r="D183" s="2"/>
      <c r="E183" s="2"/>
      <c r="F183" s="5"/>
      <c r="G183" s="5"/>
      <c r="H183" s="5"/>
      <c r="I183" s="2"/>
      <c r="J183" s="2"/>
      <c r="K183" s="2"/>
      <c r="L183" s="2"/>
      <c r="M183" s="2"/>
      <c r="N183" s="5"/>
      <c r="O183" s="5"/>
      <c r="P183" s="5"/>
    </row>
    <row r="184" spans="2:16">
      <c r="B184" s="5"/>
      <c r="C184" s="7"/>
      <c r="D184" s="2"/>
      <c r="E184" s="2"/>
      <c r="F184" s="5"/>
      <c r="G184" s="5"/>
      <c r="H184" s="5"/>
      <c r="I184" s="2"/>
      <c r="J184" s="2"/>
      <c r="K184" s="2"/>
      <c r="L184" s="2"/>
      <c r="M184" s="2"/>
      <c r="N184" s="5"/>
      <c r="O184" s="5"/>
      <c r="P184" s="5"/>
    </row>
    <row r="185" spans="2:16">
      <c r="B185" s="5"/>
      <c r="C185" s="7"/>
      <c r="D185" s="2"/>
      <c r="E185" s="2"/>
      <c r="F185" s="5"/>
      <c r="G185" s="5"/>
      <c r="H185" s="5"/>
      <c r="I185" s="2"/>
      <c r="J185" s="2"/>
      <c r="K185" s="2"/>
      <c r="L185" s="2"/>
      <c r="M185" s="2"/>
      <c r="N185" s="5"/>
      <c r="O185" s="5"/>
      <c r="P185" s="5"/>
    </row>
    <row r="186" spans="2:16">
      <c r="B186" s="5"/>
      <c r="C186" s="7"/>
      <c r="D186" s="2"/>
      <c r="E186" s="2"/>
      <c r="F186" s="5"/>
      <c r="G186" s="5"/>
      <c r="H186" s="5"/>
      <c r="I186" s="2"/>
      <c r="J186" s="2"/>
      <c r="K186" s="2"/>
      <c r="L186" s="2"/>
      <c r="M186" s="2"/>
      <c r="N186" s="5"/>
      <c r="O186" s="5"/>
      <c r="P186" s="5"/>
    </row>
    <row r="187" spans="2:16">
      <c r="B187" s="5"/>
      <c r="C187" s="7"/>
      <c r="D187" s="2"/>
      <c r="E187" s="2"/>
      <c r="F187" s="5"/>
      <c r="G187" s="5"/>
      <c r="H187" s="5"/>
      <c r="I187" s="2"/>
      <c r="J187" s="2"/>
      <c r="K187" s="2"/>
      <c r="L187" s="2"/>
      <c r="M187" s="2"/>
      <c r="N187" s="5"/>
      <c r="O187" s="5"/>
      <c r="P187" s="5"/>
    </row>
    <row r="188" spans="2:16">
      <c r="B188" s="5"/>
      <c r="C188" s="7"/>
      <c r="D188" s="2"/>
      <c r="E188" s="2"/>
      <c r="F188" s="5"/>
      <c r="G188" s="5"/>
      <c r="H188" s="5"/>
      <c r="I188" s="2"/>
      <c r="J188" s="2"/>
      <c r="K188" s="2"/>
      <c r="L188" s="2"/>
      <c r="M188" s="2"/>
      <c r="N188" s="5"/>
      <c r="O188" s="5"/>
      <c r="P188" s="5"/>
    </row>
    <row r="189" spans="2:16">
      <c r="B189" s="5"/>
      <c r="C189" s="7"/>
      <c r="D189" s="2"/>
      <c r="E189" s="2"/>
      <c r="F189" s="5"/>
      <c r="G189" s="5"/>
      <c r="H189" s="5"/>
      <c r="I189" s="2"/>
      <c r="J189" s="2"/>
      <c r="K189" s="2"/>
      <c r="L189" s="2"/>
      <c r="M189" s="2"/>
      <c r="N189" s="5"/>
      <c r="O189" s="5"/>
      <c r="P189" s="5"/>
    </row>
    <row r="190" spans="2:16">
      <c r="B190" s="5"/>
      <c r="C190" s="7"/>
      <c r="D190" s="2"/>
      <c r="E190" s="2"/>
      <c r="F190" s="5"/>
      <c r="G190" s="5"/>
      <c r="H190" s="5"/>
      <c r="I190" s="2"/>
      <c r="J190" s="2"/>
      <c r="K190" s="2"/>
      <c r="L190" s="2"/>
      <c r="M190" s="2"/>
      <c r="N190" s="5"/>
      <c r="O190" s="5"/>
      <c r="P190" s="5"/>
    </row>
    <row r="191" spans="2:16">
      <c r="B191" s="5"/>
      <c r="C191" s="7"/>
      <c r="D191" s="2"/>
      <c r="E191" s="2"/>
      <c r="F191" s="5"/>
      <c r="G191" s="5"/>
      <c r="H191" s="5"/>
      <c r="I191" s="2"/>
      <c r="J191" s="2"/>
      <c r="K191" s="2"/>
      <c r="L191" s="2"/>
      <c r="M191" s="2"/>
      <c r="N191" s="5"/>
      <c r="O191" s="5"/>
      <c r="P191" s="5"/>
    </row>
    <row r="192" spans="2:16">
      <c r="B192" s="5"/>
      <c r="C192" s="7"/>
      <c r="D192" s="2"/>
      <c r="E192" s="2"/>
      <c r="F192" s="5"/>
      <c r="G192" s="5"/>
      <c r="H192" s="5"/>
      <c r="I192" s="2"/>
      <c r="J192" s="2"/>
      <c r="K192" s="2"/>
      <c r="L192" s="2"/>
      <c r="M192" s="2"/>
      <c r="N192" s="5"/>
      <c r="O192" s="5"/>
      <c r="P192" s="5"/>
    </row>
    <row r="193" spans="2:16">
      <c r="B193" s="5"/>
      <c r="C193" s="7"/>
      <c r="D193" s="2"/>
      <c r="E193" s="2"/>
      <c r="F193" s="5"/>
      <c r="G193" s="5"/>
      <c r="H193" s="5"/>
      <c r="I193" s="2"/>
      <c r="J193" s="2"/>
      <c r="K193" s="2"/>
      <c r="L193" s="2"/>
      <c r="M193" s="2"/>
      <c r="N193" s="5"/>
      <c r="O193" s="5"/>
      <c r="P193" s="5"/>
    </row>
    <row r="194" spans="2:16">
      <c r="B194" s="5"/>
      <c r="C194" s="7"/>
      <c r="D194" s="2"/>
      <c r="E194" s="2"/>
      <c r="F194" s="5"/>
      <c r="G194" s="5"/>
      <c r="H194" s="5"/>
      <c r="I194" s="2"/>
      <c r="J194" s="2"/>
      <c r="K194" s="2"/>
      <c r="L194" s="2"/>
      <c r="M194" s="2"/>
      <c r="N194" s="5"/>
      <c r="O194" s="5"/>
      <c r="P194" s="5"/>
    </row>
    <row r="195" spans="2:16">
      <c r="B195" s="5"/>
      <c r="C195" s="7"/>
      <c r="D195" s="2"/>
      <c r="E195" s="2"/>
      <c r="F195" s="5"/>
      <c r="G195" s="5"/>
      <c r="H195" s="5"/>
      <c r="I195" s="2"/>
      <c r="J195" s="2"/>
      <c r="K195" s="2"/>
      <c r="L195" s="2"/>
      <c r="M195" s="2"/>
      <c r="N195" s="5"/>
      <c r="O195" s="5"/>
      <c r="P195" s="5"/>
    </row>
    <row r="196" spans="2:16">
      <c r="B196" s="5"/>
      <c r="C196" s="7"/>
      <c r="D196" s="2"/>
      <c r="E196" s="2"/>
      <c r="F196" s="5"/>
      <c r="G196" s="5"/>
      <c r="H196" s="5"/>
      <c r="I196" s="2"/>
      <c r="J196" s="2"/>
      <c r="K196" s="2"/>
      <c r="L196" s="2"/>
      <c r="M196" s="2"/>
      <c r="N196" s="5"/>
      <c r="O196" s="5"/>
      <c r="P196" s="5"/>
    </row>
    <row r="197" spans="2:16">
      <c r="B197" s="5"/>
      <c r="C197" s="7"/>
      <c r="D197" s="2"/>
      <c r="E197" s="2"/>
      <c r="F197" s="5"/>
      <c r="G197" s="5"/>
      <c r="H197" s="5"/>
      <c r="I197" s="2"/>
      <c r="J197" s="2"/>
      <c r="K197" s="2"/>
      <c r="L197" s="2"/>
      <c r="M197" s="2"/>
      <c r="N197" s="5"/>
      <c r="O197" s="5"/>
      <c r="P197" s="5"/>
    </row>
    <row r="198" spans="2:16">
      <c r="B198" s="5"/>
      <c r="C198" s="7"/>
      <c r="D198" s="2"/>
      <c r="E198" s="2"/>
      <c r="F198" s="5"/>
      <c r="G198" s="5"/>
      <c r="H198" s="5"/>
      <c r="I198" s="2"/>
      <c r="J198" s="2"/>
      <c r="K198" s="2"/>
      <c r="L198" s="2"/>
      <c r="M198" s="2"/>
      <c r="N198" s="5"/>
      <c r="O198" s="5"/>
      <c r="P198" s="5"/>
    </row>
    <row r="199" spans="2:16">
      <c r="B199" s="5"/>
      <c r="C199" s="7"/>
      <c r="D199" s="2"/>
      <c r="E199" s="2"/>
      <c r="F199" s="5"/>
      <c r="G199" s="5"/>
      <c r="H199" s="5"/>
      <c r="I199" s="2"/>
      <c r="J199" s="2"/>
      <c r="K199" s="2"/>
      <c r="L199" s="2"/>
      <c r="M199" s="2"/>
      <c r="N199" s="5"/>
      <c r="O199" s="5"/>
      <c r="P199" s="5"/>
    </row>
    <row r="200" spans="2:16">
      <c r="B200" s="5"/>
      <c r="C200" s="7"/>
      <c r="D200" s="2"/>
      <c r="E200" s="2"/>
      <c r="F200" s="5"/>
      <c r="G200" s="5"/>
      <c r="H200" s="5"/>
      <c r="I200" s="2"/>
      <c r="J200" s="2"/>
      <c r="K200" s="2"/>
      <c r="L200" s="2"/>
      <c r="M200" s="2"/>
      <c r="N200" s="5"/>
      <c r="O200" s="5"/>
      <c r="P200" s="5"/>
    </row>
    <row r="201" spans="2:16">
      <c r="B201" s="5"/>
      <c r="C201" s="7"/>
      <c r="D201" s="2"/>
      <c r="E201" s="2"/>
      <c r="F201" s="5"/>
      <c r="G201" s="5"/>
      <c r="H201" s="5"/>
      <c r="I201" s="2"/>
      <c r="J201" s="2"/>
      <c r="K201" s="2"/>
      <c r="L201" s="2"/>
      <c r="M201" s="2"/>
      <c r="N201" s="5"/>
      <c r="O201" s="5"/>
      <c r="P201" s="5"/>
    </row>
    <row r="202" spans="2:16">
      <c r="B202" s="5"/>
      <c r="C202" s="7"/>
      <c r="D202" s="2"/>
      <c r="E202" s="2"/>
      <c r="F202" s="5"/>
      <c r="G202" s="5"/>
      <c r="H202" s="5"/>
      <c r="I202" s="2"/>
      <c r="J202" s="2"/>
      <c r="K202" s="2"/>
      <c r="L202" s="2"/>
      <c r="M202" s="2"/>
      <c r="N202" s="5"/>
      <c r="O202" s="5"/>
      <c r="P202" s="5"/>
    </row>
    <row r="203" spans="2:16">
      <c r="B203" s="5"/>
      <c r="C203" s="7"/>
      <c r="D203" s="2"/>
      <c r="E203" s="2"/>
      <c r="F203" s="5"/>
      <c r="G203" s="5"/>
      <c r="H203" s="5"/>
      <c r="I203" s="2"/>
      <c r="J203" s="2"/>
      <c r="K203" s="2"/>
      <c r="L203" s="2"/>
      <c r="M203" s="2"/>
      <c r="N203" s="5"/>
      <c r="O203" s="5"/>
      <c r="P203" s="5"/>
    </row>
    <row r="204" spans="2:16">
      <c r="B204" s="5"/>
      <c r="C204" s="7"/>
      <c r="D204" s="2"/>
      <c r="E204" s="2"/>
      <c r="F204" s="5"/>
      <c r="G204" s="5"/>
      <c r="H204" s="5"/>
      <c r="I204" s="2"/>
      <c r="J204" s="2"/>
      <c r="K204" s="2"/>
      <c r="L204" s="2"/>
      <c r="M204" s="2"/>
      <c r="N204" s="5"/>
      <c r="O204" s="5"/>
      <c r="P204" s="5"/>
    </row>
    <row r="205" spans="2:16">
      <c r="B205" s="5"/>
      <c r="C205" s="7"/>
      <c r="D205" s="2"/>
      <c r="E205" s="2"/>
      <c r="F205" s="5"/>
      <c r="G205" s="5"/>
      <c r="H205" s="5"/>
      <c r="I205" s="2"/>
      <c r="J205" s="2"/>
      <c r="K205" s="2"/>
      <c r="L205" s="2"/>
      <c r="M205" s="2"/>
      <c r="N205" s="5"/>
      <c r="O205" s="5"/>
      <c r="P205" s="5"/>
    </row>
    <row r="206" spans="2:16">
      <c r="B206" s="5"/>
      <c r="C206" s="7"/>
      <c r="D206" s="2"/>
      <c r="E206" s="2"/>
      <c r="F206" s="5"/>
      <c r="G206" s="5"/>
      <c r="H206" s="5"/>
      <c r="I206" s="2"/>
      <c r="J206" s="2"/>
      <c r="K206" s="2"/>
      <c r="L206" s="2"/>
      <c r="M206" s="2"/>
      <c r="N206" s="5"/>
      <c r="O206" s="5"/>
      <c r="P206" s="5"/>
    </row>
    <row r="207" spans="2:16">
      <c r="B207" s="5"/>
      <c r="C207" s="7"/>
      <c r="D207" s="2"/>
      <c r="E207" s="2"/>
      <c r="F207" s="5"/>
      <c r="G207" s="5"/>
      <c r="H207" s="5"/>
      <c r="I207" s="2"/>
      <c r="J207" s="2"/>
      <c r="K207" s="2"/>
      <c r="L207" s="2"/>
      <c r="M207" s="2"/>
      <c r="N207" s="5"/>
      <c r="O207" s="5"/>
      <c r="P207" s="5"/>
    </row>
    <row r="208" spans="2:16">
      <c r="B208" s="5"/>
      <c r="C208" s="7"/>
      <c r="D208" s="2"/>
      <c r="E208" s="2"/>
      <c r="F208" s="5"/>
      <c r="G208" s="5"/>
      <c r="H208" s="5"/>
      <c r="I208" s="2"/>
      <c r="J208" s="2"/>
      <c r="K208" s="2"/>
      <c r="L208" s="2"/>
      <c r="M208" s="2"/>
      <c r="N208" s="5"/>
      <c r="O208" s="5"/>
      <c r="P208" s="5"/>
    </row>
    <row r="209" spans="2:16">
      <c r="B209" s="5"/>
      <c r="C209" s="7"/>
      <c r="D209" s="2"/>
      <c r="E209" s="2"/>
      <c r="F209" s="5"/>
      <c r="G209" s="5"/>
      <c r="H209" s="5"/>
      <c r="I209" s="2"/>
      <c r="J209" s="2"/>
      <c r="K209" s="2"/>
      <c r="L209" s="2"/>
      <c r="M209" s="2"/>
      <c r="N209" s="5"/>
      <c r="O209" s="5"/>
      <c r="P209" s="5"/>
    </row>
    <row r="210" spans="2:16">
      <c r="B210" s="5"/>
      <c r="C210" s="7"/>
      <c r="D210" s="2"/>
      <c r="E210" s="2"/>
      <c r="F210" s="5"/>
      <c r="G210" s="5"/>
      <c r="H210" s="5"/>
      <c r="I210" s="2"/>
      <c r="J210" s="2"/>
      <c r="K210" s="2"/>
      <c r="L210" s="2"/>
      <c r="M210" s="2"/>
      <c r="N210" s="5"/>
      <c r="O210" s="5"/>
      <c r="P210" s="5"/>
    </row>
    <row r="211" spans="2:16">
      <c r="B211" s="5"/>
      <c r="C211" s="7"/>
      <c r="D211" s="2"/>
      <c r="E211" s="2"/>
      <c r="F211" s="5"/>
      <c r="G211" s="5"/>
      <c r="H211" s="5"/>
      <c r="I211" s="2"/>
      <c r="J211" s="2"/>
      <c r="K211" s="2"/>
      <c r="L211" s="2"/>
      <c r="M211" s="2"/>
      <c r="N211" s="5"/>
      <c r="O211" s="5"/>
      <c r="P211" s="5"/>
    </row>
    <row r="212" spans="2:16">
      <c r="B212" s="5"/>
      <c r="C212" s="7"/>
      <c r="D212" s="2"/>
      <c r="E212" s="2"/>
      <c r="F212" s="5"/>
      <c r="G212" s="5"/>
      <c r="H212" s="5"/>
      <c r="I212" s="2"/>
      <c r="J212" s="2"/>
      <c r="K212" s="2"/>
      <c r="L212" s="2"/>
      <c r="M212" s="2"/>
      <c r="N212" s="5"/>
      <c r="O212" s="5"/>
      <c r="P212" s="5"/>
    </row>
    <row r="213" spans="2:16">
      <c r="B213" s="5"/>
      <c r="C213" s="7"/>
      <c r="D213" s="2"/>
      <c r="E213" s="2"/>
      <c r="F213" s="5"/>
      <c r="G213" s="5"/>
      <c r="H213" s="5"/>
      <c r="I213" s="2"/>
      <c r="J213" s="2"/>
      <c r="K213" s="2"/>
      <c r="L213" s="2"/>
      <c r="M213" s="2"/>
      <c r="N213" s="5"/>
      <c r="O213" s="5"/>
      <c r="P213" s="5"/>
    </row>
    <row r="214" spans="2:16">
      <c r="B214" s="5"/>
      <c r="C214" s="7"/>
      <c r="D214" s="2"/>
      <c r="E214" s="2"/>
      <c r="F214" s="5"/>
      <c r="G214" s="5"/>
      <c r="H214" s="5"/>
      <c r="I214" s="2"/>
      <c r="J214" s="2"/>
      <c r="K214" s="2"/>
      <c r="L214" s="2"/>
      <c r="M214" s="2"/>
      <c r="N214" s="5"/>
      <c r="O214" s="5"/>
      <c r="P214" s="5"/>
    </row>
    <row r="215" spans="2:16">
      <c r="B215" s="5"/>
      <c r="C215" s="7"/>
      <c r="D215" s="2"/>
      <c r="E215" s="2"/>
      <c r="F215" s="5"/>
      <c r="G215" s="5"/>
      <c r="H215" s="5"/>
      <c r="I215" s="2"/>
      <c r="J215" s="2"/>
      <c r="K215" s="2"/>
      <c r="L215" s="2"/>
      <c r="M215" s="2"/>
      <c r="N215" s="5"/>
      <c r="O215" s="5"/>
      <c r="P215" s="5"/>
    </row>
    <row r="216" spans="2:16">
      <c r="B216" s="5"/>
      <c r="C216" s="7"/>
      <c r="D216" s="2"/>
      <c r="E216" s="2"/>
      <c r="F216" s="5"/>
      <c r="G216" s="5"/>
      <c r="H216" s="5"/>
      <c r="I216" s="2"/>
      <c r="J216" s="2"/>
      <c r="K216" s="2"/>
      <c r="L216" s="2"/>
      <c r="M216" s="2"/>
      <c r="N216" s="5"/>
      <c r="O216" s="5"/>
      <c r="P216" s="5"/>
    </row>
    <row r="217" spans="2:16">
      <c r="B217" s="5"/>
      <c r="C217" s="7"/>
      <c r="D217" s="2"/>
      <c r="E217" s="2"/>
      <c r="F217" s="5"/>
      <c r="G217" s="5"/>
      <c r="H217" s="5"/>
      <c r="I217" s="2"/>
      <c r="J217" s="2"/>
      <c r="K217" s="2"/>
      <c r="L217" s="2"/>
      <c r="M217" s="2"/>
      <c r="N217" s="5"/>
      <c r="O217" s="5"/>
      <c r="P217" s="5"/>
    </row>
    <row r="218" spans="2:16">
      <c r="B218" s="5"/>
      <c r="C218" s="7"/>
      <c r="D218" s="2"/>
      <c r="E218" s="2"/>
      <c r="F218" s="5"/>
      <c r="G218" s="5"/>
      <c r="H218" s="5"/>
      <c r="I218" s="2"/>
      <c r="J218" s="2"/>
      <c r="K218" s="2"/>
      <c r="L218" s="2"/>
      <c r="M218" s="2"/>
      <c r="N218" s="5"/>
      <c r="O218" s="5"/>
      <c r="P218" s="5"/>
    </row>
    <row r="219" spans="2:16">
      <c r="B219" s="5"/>
      <c r="C219" s="7"/>
      <c r="D219" s="2"/>
      <c r="E219" s="2"/>
      <c r="F219" s="5"/>
      <c r="G219" s="5"/>
      <c r="H219" s="5"/>
      <c r="I219" s="2"/>
      <c r="J219" s="2"/>
      <c r="K219" s="2"/>
      <c r="L219" s="2"/>
      <c r="M219" s="2"/>
      <c r="N219" s="5"/>
      <c r="O219" s="5"/>
      <c r="P219" s="5"/>
    </row>
    <row r="220" spans="2:16">
      <c r="B220" s="5"/>
      <c r="C220" s="7"/>
      <c r="D220" s="2"/>
      <c r="E220" s="2"/>
      <c r="F220" s="5"/>
      <c r="G220" s="5"/>
      <c r="H220" s="5"/>
      <c r="I220" s="2"/>
      <c r="J220" s="2"/>
      <c r="K220" s="2"/>
      <c r="L220" s="2"/>
      <c r="M220" s="2"/>
      <c r="N220" s="5"/>
      <c r="O220" s="5"/>
      <c r="P220" s="5"/>
    </row>
    <row r="221" spans="2:16">
      <c r="B221" s="5"/>
      <c r="C221" s="7"/>
      <c r="D221" s="2"/>
      <c r="E221" s="2"/>
      <c r="F221" s="5"/>
      <c r="G221" s="5"/>
      <c r="H221" s="5"/>
      <c r="I221" s="2"/>
      <c r="J221" s="2"/>
      <c r="K221" s="2"/>
      <c r="L221" s="2"/>
      <c r="M221" s="2"/>
      <c r="N221" s="5"/>
      <c r="O221" s="5"/>
      <c r="P221" s="5"/>
    </row>
    <row r="222" spans="2:16">
      <c r="B222" s="5"/>
      <c r="C222" s="7"/>
      <c r="D222" s="2"/>
      <c r="E222" s="2"/>
      <c r="F222" s="5"/>
      <c r="G222" s="5"/>
      <c r="H222" s="5"/>
      <c r="I222" s="2"/>
      <c r="J222" s="2"/>
      <c r="K222" s="2"/>
      <c r="L222" s="2"/>
      <c r="M222" s="2"/>
      <c r="N222" s="5"/>
      <c r="O222" s="5"/>
      <c r="P222" s="5"/>
    </row>
    <row r="223" spans="2:16">
      <c r="B223" s="5"/>
      <c r="C223" s="7"/>
      <c r="D223" s="2"/>
      <c r="E223" s="2"/>
      <c r="F223" s="5"/>
      <c r="G223" s="5"/>
      <c r="H223" s="5"/>
      <c r="I223" s="2"/>
      <c r="J223" s="2"/>
      <c r="K223" s="2"/>
      <c r="L223" s="2"/>
      <c r="M223" s="2"/>
      <c r="N223" s="5"/>
      <c r="O223" s="5"/>
      <c r="P223" s="5"/>
    </row>
    <row r="224" spans="2:16">
      <c r="B224" s="5"/>
      <c r="C224" s="7"/>
      <c r="D224" s="2"/>
      <c r="E224" s="2"/>
      <c r="F224" s="5"/>
      <c r="G224" s="5"/>
      <c r="H224" s="5"/>
      <c r="I224" s="2"/>
      <c r="J224" s="2"/>
      <c r="K224" s="2"/>
      <c r="L224" s="2"/>
      <c r="M224" s="2"/>
      <c r="N224" s="5"/>
      <c r="O224" s="5"/>
      <c r="P224" s="5"/>
    </row>
    <row r="225" spans="2:16">
      <c r="B225" s="5"/>
      <c r="C225" s="7"/>
      <c r="D225" s="2"/>
      <c r="E225" s="2"/>
      <c r="F225" s="5"/>
      <c r="G225" s="5"/>
      <c r="H225" s="5"/>
      <c r="I225" s="2"/>
      <c r="J225" s="2"/>
      <c r="K225" s="2"/>
      <c r="L225" s="2"/>
      <c r="M225" s="2"/>
      <c r="N225" s="5"/>
      <c r="O225" s="5"/>
      <c r="P225" s="5"/>
    </row>
    <row r="226" spans="2:16">
      <c r="B226" s="5"/>
      <c r="C226" s="7"/>
      <c r="D226" s="2"/>
      <c r="E226" s="2"/>
      <c r="F226" s="5"/>
      <c r="G226" s="5"/>
      <c r="H226" s="5"/>
      <c r="I226" s="2"/>
      <c r="J226" s="2"/>
      <c r="K226" s="2"/>
      <c r="L226" s="2"/>
      <c r="M226" s="2"/>
      <c r="N226" s="5"/>
      <c r="O226" s="5"/>
      <c r="P226" s="5"/>
    </row>
    <row r="227" spans="2:16">
      <c r="B227" s="5"/>
      <c r="C227" s="7"/>
      <c r="D227" s="2"/>
      <c r="E227" s="2"/>
      <c r="F227" s="5"/>
      <c r="G227" s="5"/>
      <c r="H227" s="5"/>
      <c r="I227" s="2"/>
      <c r="J227" s="2"/>
      <c r="K227" s="2"/>
      <c r="L227" s="2"/>
      <c r="M227" s="2"/>
      <c r="N227" s="5"/>
      <c r="O227" s="5"/>
      <c r="P227" s="5"/>
    </row>
    <row r="228" spans="2:16">
      <c r="B228" s="5"/>
      <c r="C228" s="7"/>
      <c r="D228" s="2"/>
      <c r="E228" s="2"/>
      <c r="F228" s="5"/>
      <c r="G228" s="5"/>
      <c r="H228" s="5"/>
      <c r="I228" s="2"/>
      <c r="J228" s="2"/>
      <c r="K228" s="2"/>
      <c r="L228" s="2"/>
      <c r="M228" s="2"/>
      <c r="N228" s="5"/>
      <c r="O228" s="5"/>
      <c r="P228" s="5"/>
    </row>
    <row r="229" spans="2:16">
      <c r="B229" s="5"/>
      <c r="C229" s="7"/>
      <c r="D229" s="2"/>
      <c r="E229" s="2"/>
      <c r="F229" s="5"/>
      <c r="G229" s="5"/>
      <c r="H229" s="5"/>
      <c r="I229" s="2"/>
      <c r="J229" s="2"/>
      <c r="K229" s="2"/>
      <c r="L229" s="2"/>
      <c r="M229" s="2"/>
      <c r="N229" s="5"/>
      <c r="O229" s="5"/>
      <c r="P229" s="5"/>
    </row>
    <row r="230" spans="2:16">
      <c r="B230" s="5"/>
      <c r="P230" s="5"/>
    </row>
    <row r="231" spans="2:16">
      <c r="B231" s="5"/>
      <c r="P231" s="5"/>
    </row>
    <row r="232" spans="2:16">
      <c r="B232" s="5"/>
      <c r="P232" s="5"/>
    </row>
    <row r="233" spans="2:16">
      <c r="B233" s="5"/>
      <c r="P233" s="5"/>
    </row>
    <row r="234" spans="2:16">
      <c r="B234" s="5"/>
      <c r="P234" s="5"/>
    </row>
    <row r="235" spans="2:16">
      <c r="B235" s="5"/>
      <c r="P235" s="5"/>
    </row>
    <row r="236" spans="2:16">
      <c r="B236" s="5"/>
      <c r="P236" s="5"/>
    </row>
    <row r="237" spans="2:16">
      <c r="B237" s="5"/>
      <c r="P237" s="5"/>
    </row>
    <row r="238" spans="2:16">
      <c r="B238" s="5"/>
      <c r="P238" s="5"/>
    </row>
    <row r="239" spans="2:16">
      <c r="B239" s="5"/>
      <c r="P239" s="5"/>
    </row>
    <row r="240" spans="2:16">
      <c r="B240" s="5"/>
      <c r="P240" s="5"/>
    </row>
    <row r="241" spans="2:16">
      <c r="B241" s="5"/>
      <c r="P241" s="5"/>
    </row>
    <row r="242" spans="2:16">
      <c r="B242" s="5"/>
      <c r="P242" s="5"/>
    </row>
    <row r="243" spans="2:16">
      <c r="B243" s="5"/>
      <c r="P243" s="5"/>
    </row>
    <row r="244" spans="2:16">
      <c r="P244" s="5"/>
    </row>
    <row r="245" spans="2:16">
      <c r="P245" s="5"/>
    </row>
    <row r="246" spans="2:16">
      <c r="P246" s="5"/>
    </row>
    <row r="247" spans="2:16">
      <c r="P247" s="5"/>
    </row>
    <row r="248" spans="2:16">
      <c r="P248" s="5"/>
    </row>
    <row r="249" spans="2:16">
      <c r="P249" s="5"/>
    </row>
    <row r="250" spans="2:16">
      <c r="P250" s="5"/>
    </row>
    <row r="251" spans="2:16">
      <c r="P251" s="5"/>
    </row>
    <row r="252" spans="2:16">
      <c r="P252" s="5"/>
    </row>
    <row r="253" spans="2:16">
      <c r="P253" s="5"/>
    </row>
    <row r="254" spans="2:16">
      <c r="P254" s="5"/>
    </row>
    <row r="255" spans="2:16">
      <c r="P255" s="5"/>
    </row>
    <row r="256" spans="2:16">
      <c r="P256" s="5"/>
    </row>
    <row r="257" spans="16:16">
      <c r="P257" s="5"/>
    </row>
    <row r="258" spans="16:16">
      <c r="P258" s="5"/>
    </row>
    <row r="259" spans="16:16">
      <c r="P259" s="5"/>
    </row>
    <row r="260" spans="16:16">
      <c r="P260" s="5"/>
    </row>
    <row r="261" spans="16:16">
      <c r="P261" s="5"/>
    </row>
    <row r="262" spans="16:16">
      <c r="P262" s="5"/>
    </row>
    <row r="263" spans="16:16">
      <c r="P263" s="5"/>
    </row>
    <row r="264" spans="16:16">
      <c r="P264" s="5"/>
    </row>
    <row r="265" spans="16:16">
      <c r="P265" s="5"/>
    </row>
    <row r="266" spans="16:16">
      <c r="P266" s="5"/>
    </row>
    <row r="267" spans="16:16">
      <c r="P267" s="5"/>
    </row>
    <row r="268" spans="16:16">
      <c r="P268" s="5"/>
    </row>
    <row r="269" spans="16:16">
      <c r="P269" s="5"/>
    </row>
    <row r="270" spans="16:16">
      <c r="P270" s="5"/>
    </row>
    <row r="271" spans="16:16">
      <c r="P271" s="5"/>
    </row>
    <row r="272" spans="16:16">
      <c r="P272" s="5"/>
    </row>
    <row r="273" spans="16:16">
      <c r="P273" s="5"/>
    </row>
    <row r="274" spans="16:16">
      <c r="P274" s="5"/>
    </row>
    <row r="275" spans="16:16">
      <c r="P275" s="5"/>
    </row>
    <row r="276" spans="16:16">
      <c r="P276" s="5"/>
    </row>
    <row r="277" spans="16:16">
      <c r="P277" s="5"/>
    </row>
    <row r="278" spans="16:16">
      <c r="P278" s="5"/>
    </row>
    <row r="279" spans="16:16">
      <c r="P279" s="5"/>
    </row>
    <row r="280" spans="16:16">
      <c r="P280" s="5"/>
    </row>
    <row r="281" spans="16:16">
      <c r="P281" s="5"/>
    </row>
    <row r="282" spans="16:16">
      <c r="P282" s="5"/>
    </row>
    <row r="283" spans="16:16">
      <c r="P283" s="5"/>
    </row>
    <row r="284" spans="16:16">
      <c r="P284" s="5"/>
    </row>
    <row r="285" spans="16:16">
      <c r="P285" s="5"/>
    </row>
    <row r="286" spans="16:16">
      <c r="P286" s="5"/>
    </row>
    <row r="287" spans="16:16">
      <c r="P287" s="5"/>
    </row>
    <row r="288" spans="16:16">
      <c r="P288" s="5"/>
    </row>
    <row r="289" spans="16:16">
      <c r="P289" s="5"/>
    </row>
    <row r="290" spans="16:16">
      <c r="P290" s="5"/>
    </row>
    <row r="291" spans="16:16">
      <c r="P291" s="5"/>
    </row>
    <row r="292" spans="16:16">
      <c r="P292" s="5"/>
    </row>
    <row r="293" spans="16:16">
      <c r="P293" s="5"/>
    </row>
    <row r="294" spans="16:16">
      <c r="P294" s="5"/>
    </row>
    <row r="295" spans="16:16">
      <c r="P295" s="5"/>
    </row>
    <row r="296" spans="16:16">
      <c r="P296" s="5"/>
    </row>
    <row r="297" spans="16:16">
      <c r="P297" s="5"/>
    </row>
    <row r="298" spans="16:16">
      <c r="P298" s="5"/>
    </row>
    <row r="299" spans="16:16">
      <c r="P299" s="5"/>
    </row>
    <row r="300" spans="16:16">
      <c r="P300" s="5"/>
    </row>
    <row r="301" spans="16:16">
      <c r="P301" s="5"/>
    </row>
    <row r="302" spans="16:16">
      <c r="P302" s="5"/>
    </row>
    <row r="303" spans="16:16">
      <c r="P303" s="5"/>
    </row>
    <row r="304" spans="16:16">
      <c r="P304" s="5"/>
    </row>
    <row r="305" spans="16:16">
      <c r="P305" s="5"/>
    </row>
    <row r="306" spans="16:16">
      <c r="P306" s="5"/>
    </row>
    <row r="307" spans="16:16">
      <c r="P307" s="5"/>
    </row>
    <row r="308" spans="16:16">
      <c r="P308" s="5"/>
    </row>
    <row r="309" spans="16:16">
      <c r="P309" s="5"/>
    </row>
    <row r="310" spans="16:16">
      <c r="P310" s="5"/>
    </row>
    <row r="311" spans="16:16">
      <c r="P311" s="5"/>
    </row>
    <row r="312" spans="16:16">
      <c r="P312" s="5"/>
    </row>
    <row r="313" spans="16:16">
      <c r="P313" s="5"/>
    </row>
    <row r="314" spans="16:16">
      <c r="P314" s="5"/>
    </row>
    <row r="315" spans="16:16">
      <c r="P315" s="5"/>
    </row>
    <row r="316" spans="16:16">
      <c r="P316" s="5"/>
    </row>
    <row r="317" spans="16:16">
      <c r="P317" s="5"/>
    </row>
    <row r="318" spans="16:16">
      <c r="P318" s="5"/>
    </row>
    <row r="319" spans="16:16">
      <c r="P319" s="5"/>
    </row>
    <row r="320" spans="16:16">
      <c r="P320" s="5"/>
    </row>
    <row r="321" spans="16:16">
      <c r="P321" s="5"/>
    </row>
    <row r="322" spans="16:16">
      <c r="P322" s="5"/>
    </row>
    <row r="323" spans="16:16">
      <c r="P323" s="5"/>
    </row>
    <row r="324" spans="16:16">
      <c r="P324" s="5"/>
    </row>
    <row r="325" spans="16:16">
      <c r="P325" s="5"/>
    </row>
    <row r="326" spans="16:16">
      <c r="P326" s="5"/>
    </row>
    <row r="327" spans="16:16">
      <c r="P327" s="5"/>
    </row>
    <row r="328" spans="16:16">
      <c r="P328" s="5"/>
    </row>
    <row r="329" spans="16:16">
      <c r="P329" s="5"/>
    </row>
    <row r="330" spans="16:16">
      <c r="P330" s="5"/>
    </row>
    <row r="331" spans="16:16">
      <c r="P331" s="5"/>
    </row>
    <row r="332" spans="16:16">
      <c r="P332" s="5"/>
    </row>
    <row r="333" spans="16:16">
      <c r="P333" s="5"/>
    </row>
    <row r="334" spans="16:16">
      <c r="P334" s="5"/>
    </row>
    <row r="335" spans="16:16">
      <c r="P335" s="5"/>
    </row>
    <row r="336" spans="16:16">
      <c r="P336" s="5"/>
    </row>
    <row r="337" spans="16:16">
      <c r="P337" s="5"/>
    </row>
    <row r="338" spans="16:16">
      <c r="P338" s="5"/>
    </row>
    <row r="339" spans="16:16">
      <c r="P339" s="5"/>
    </row>
    <row r="340" spans="16:16">
      <c r="P340" s="5"/>
    </row>
    <row r="341" spans="16:16">
      <c r="P341" s="5"/>
    </row>
    <row r="342" spans="16:16">
      <c r="P342" s="5"/>
    </row>
    <row r="343" spans="16:16">
      <c r="P343" s="5"/>
    </row>
    <row r="344" spans="16:16">
      <c r="P344" s="5"/>
    </row>
    <row r="345" spans="16:16">
      <c r="P345" s="5"/>
    </row>
    <row r="346" spans="16:16">
      <c r="P346" s="5"/>
    </row>
    <row r="347" spans="16:16">
      <c r="P347" s="5"/>
    </row>
    <row r="348" spans="16:16">
      <c r="P348" s="5"/>
    </row>
    <row r="349" spans="16:16">
      <c r="P349" s="5"/>
    </row>
    <row r="350" spans="16:16">
      <c r="P350" s="5"/>
    </row>
    <row r="351" spans="16:16">
      <c r="P351" s="5"/>
    </row>
    <row r="352" spans="16:16">
      <c r="P352" s="5"/>
    </row>
    <row r="353" spans="16:16">
      <c r="P353" s="5"/>
    </row>
    <row r="354" spans="16:16">
      <c r="P354" s="5"/>
    </row>
    <row r="355" spans="16:16">
      <c r="P355" s="5"/>
    </row>
    <row r="356" spans="16:16">
      <c r="P356" s="5"/>
    </row>
    <row r="357" spans="16:16">
      <c r="P357" s="5"/>
    </row>
    <row r="358" spans="16:16">
      <c r="P358" s="5"/>
    </row>
    <row r="359" spans="16:16">
      <c r="P359" s="5"/>
    </row>
    <row r="360" spans="16:16">
      <c r="P360" s="5"/>
    </row>
    <row r="361" spans="16:16">
      <c r="P361" s="5"/>
    </row>
    <row r="362" spans="16:16">
      <c r="P362" s="5"/>
    </row>
    <row r="363" spans="16:16">
      <c r="P363" s="5"/>
    </row>
    <row r="364" spans="16:16">
      <c r="P364" s="5"/>
    </row>
    <row r="365" spans="16:16">
      <c r="P365" s="5"/>
    </row>
    <row r="366" spans="16:16">
      <c r="P366" s="5"/>
    </row>
    <row r="367" spans="16:16">
      <c r="P367" s="5"/>
    </row>
    <row r="368" spans="16:16">
      <c r="P368" s="5"/>
    </row>
    <row r="369" spans="16:16">
      <c r="P369" s="5"/>
    </row>
    <row r="370" spans="16:16">
      <c r="P370" s="5"/>
    </row>
    <row r="371" spans="16:16">
      <c r="P371" s="5"/>
    </row>
    <row r="372" spans="16:16">
      <c r="P372" s="5"/>
    </row>
    <row r="373" spans="16:16">
      <c r="P373" s="5"/>
    </row>
    <row r="374" spans="16:16">
      <c r="P374" s="5"/>
    </row>
    <row r="375" spans="16:16">
      <c r="P375" s="5"/>
    </row>
    <row r="376" spans="16:16">
      <c r="P376" s="5"/>
    </row>
    <row r="377" spans="16:16">
      <c r="P377" s="5"/>
    </row>
    <row r="378" spans="16:16">
      <c r="P378" s="5"/>
    </row>
    <row r="379" spans="16:16">
      <c r="P379" s="5"/>
    </row>
    <row r="380" spans="16:16">
      <c r="P380" s="5"/>
    </row>
    <row r="381" spans="16:16">
      <c r="P381" s="5"/>
    </row>
    <row r="382" spans="16:16">
      <c r="P382" s="5"/>
    </row>
    <row r="383" spans="16:16">
      <c r="P383" s="5"/>
    </row>
    <row r="384" spans="16:16">
      <c r="P384" s="5"/>
    </row>
    <row r="393" spans="10:10">
      <c r="J393" s="43"/>
    </row>
  </sheetData>
  <autoFilter ref="B7:F25"/>
  <mergeCells count="15">
    <mergeCell ref="I7:I9"/>
    <mergeCell ref="J7:J9"/>
    <mergeCell ref="K7:K9"/>
    <mergeCell ref="L7:L9"/>
    <mergeCell ref="B4:P6"/>
    <mergeCell ref="B7:B9"/>
    <mergeCell ref="D7:D9"/>
    <mergeCell ref="E7:E9"/>
    <mergeCell ref="F7:F9"/>
    <mergeCell ref="G7:H8"/>
    <mergeCell ref="C7:C9"/>
    <mergeCell ref="M7:O7"/>
    <mergeCell ref="M8:M9"/>
    <mergeCell ref="N8:O8"/>
    <mergeCell ref="P7:P9"/>
  </mergeCells>
  <dataValidations count="1">
    <dataValidation type="list" allowBlank="1" showInputMessage="1" showErrorMessage="1" sqref="B10:B243">
      <formula1>"1s, 2s, 3s, 4s, 5s, 6s, Vets"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1"/>
  <sheetViews>
    <sheetView workbookViewId="0">
      <pane ySplit="8" topLeftCell="A9" activePane="bottomLeft" state="frozen"/>
      <selection pane="bottomLeft" activeCell="AB15" sqref="AB15"/>
    </sheetView>
  </sheetViews>
  <sheetFormatPr defaultColWidth="10.83203125" defaultRowHeight="15.5"/>
  <cols>
    <col min="1" max="1" width="4.6640625" style="1" customWidth="1"/>
    <col min="2" max="2" width="21.5" style="1" bestFit="1" customWidth="1"/>
    <col min="3" max="26" width="7.83203125" style="1" customWidth="1"/>
    <col min="27" max="32" width="4.83203125" style="1" customWidth="1"/>
    <col min="33" max="33" width="6.83203125" style="1" bestFit="1" customWidth="1"/>
    <col min="34" max="16384" width="10.83203125" style="1"/>
  </cols>
  <sheetData>
    <row r="1" spans="2:26">
      <c r="F1" s="9"/>
      <c r="G1" s="9"/>
    </row>
    <row r="2" spans="2:26">
      <c r="B2" s="25" t="s">
        <v>209</v>
      </c>
    </row>
    <row r="3" spans="2:26">
      <c r="B3" s="25"/>
    </row>
    <row r="4" spans="2:26">
      <c r="B4" s="25" t="s">
        <v>217</v>
      </c>
      <c r="D4" s="93">
        <f ca="1">TODAY()</f>
        <v>44121</v>
      </c>
      <c r="E4" s="94"/>
    </row>
    <row r="6" spans="2:26" ht="26" customHeight="1">
      <c r="B6" s="98" t="s">
        <v>218</v>
      </c>
      <c r="C6" s="99"/>
      <c r="D6" s="99"/>
      <c r="E6" s="99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1"/>
    </row>
    <row r="7" spans="2:26">
      <c r="B7" s="13" t="s">
        <v>100</v>
      </c>
      <c r="C7" s="95" t="s">
        <v>85</v>
      </c>
      <c r="D7" s="96"/>
      <c r="E7" s="97"/>
      <c r="F7" s="95" t="s">
        <v>88</v>
      </c>
      <c r="G7" s="96"/>
      <c r="H7" s="97"/>
      <c r="I7" s="95" t="s">
        <v>86</v>
      </c>
      <c r="J7" s="96"/>
      <c r="K7" s="97"/>
      <c r="L7" s="95" t="s">
        <v>87</v>
      </c>
      <c r="M7" s="96"/>
      <c r="N7" s="97"/>
      <c r="O7" s="95" t="s">
        <v>84</v>
      </c>
      <c r="P7" s="96"/>
      <c r="Q7" s="97"/>
      <c r="R7" s="95" t="s">
        <v>93</v>
      </c>
      <c r="S7" s="96"/>
      <c r="T7" s="97"/>
      <c r="U7" s="95" t="s">
        <v>94</v>
      </c>
      <c r="V7" s="96"/>
      <c r="W7" s="97"/>
      <c r="X7" s="95" t="s">
        <v>101</v>
      </c>
      <c r="Y7" s="96"/>
      <c r="Z7" s="97"/>
    </row>
    <row r="8" spans="2:26">
      <c r="B8" s="3" t="s">
        <v>89</v>
      </c>
      <c r="C8" s="28" t="s">
        <v>15</v>
      </c>
      <c r="D8" s="14" t="s">
        <v>16</v>
      </c>
      <c r="E8" s="14" t="s">
        <v>17</v>
      </c>
      <c r="F8" s="28" t="s">
        <v>15</v>
      </c>
      <c r="G8" s="14" t="s">
        <v>16</v>
      </c>
      <c r="H8" s="14" t="s">
        <v>17</v>
      </c>
      <c r="I8" s="28" t="s">
        <v>15</v>
      </c>
      <c r="J8" s="14" t="s">
        <v>16</v>
      </c>
      <c r="K8" s="14" t="s">
        <v>17</v>
      </c>
      <c r="L8" s="28" t="s">
        <v>15</v>
      </c>
      <c r="M8" s="14" t="s">
        <v>16</v>
      </c>
      <c r="N8" s="14" t="s">
        <v>17</v>
      </c>
      <c r="O8" s="28" t="s">
        <v>15</v>
      </c>
      <c r="P8" s="14" t="s">
        <v>16</v>
      </c>
      <c r="Q8" s="14" t="s">
        <v>17</v>
      </c>
      <c r="R8" s="28" t="s">
        <v>15</v>
      </c>
      <c r="S8" s="14" t="s">
        <v>16</v>
      </c>
      <c r="T8" s="14" t="s">
        <v>17</v>
      </c>
      <c r="U8" s="28" t="s">
        <v>15</v>
      </c>
      <c r="V8" s="14" t="s">
        <v>16</v>
      </c>
      <c r="W8" s="14" t="s">
        <v>17</v>
      </c>
      <c r="X8" s="28" t="s">
        <v>15</v>
      </c>
      <c r="Y8" s="14" t="s">
        <v>16</v>
      </c>
      <c r="Z8" s="14" t="s">
        <v>17</v>
      </c>
    </row>
    <row r="9" spans="2:26">
      <c r="B9" s="2" t="s">
        <v>34</v>
      </c>
      <c r="C9" s="5"/>
      <c r="D9" s="5"/>
      <c r="E9" s="29">
        <f t="shared" ref="E9:E49" si="0">C9+D9</f>
        <v>0</v>
      </c>
      <c r="F9" s="5"/>
      <c r="G9" s="5"/>
      <c r="H9" s="29">
        <f t="shared" ref="H9:H49" si="1">F9+G9</f>
        <v>0</v>
      </c>
      <c r="I9" s="5">
        <v>5</v>
      </c>
      <c r="J9" s="5">
        <v>2</v>
      </c>
      <c r="K9" s="29">
        <f t="shared" ref="K9:K49" si="2">I9+J9</f>
        <v>7</v>
      </c>
      <c r="L9" s="5"/>
      <c r="M9" s="5"/>
      <c r="N9" s="29">
        <f t="shared" ref="N9:N49" si="3">L9+M9</f>
        <v>0</v>
      </c>
      <c r="O9" s="5"/>
      <c r="P9" s="5"/>
      <c r="Q9" s="29">
        <f t="shared" ref="Q9:Q49" si="4">O9+P9</f>
        <v>0</v>
      </c>
      <c r="R9" s="5"/>
      <c r="S9" s="5"/>
      <c r="T9" s="29">
        <f t="shared" ref="T9:T49" si="5">R9+S9</f>
        <v>0</v>
      </c>
      <c r="U9" s="5"/>
      <c r="V9" s="5"/>
      <c r="W9" s="29">
        <f t="shared" ref="W9:W49" si="6">U9+V9</f>
        <v>0</v>
      </c>
      <c r="X9" s="5">
        <f t="shared" ref="X9:X49" si="7">C9+F9+I9+L9+O9+R9+U9</f>
        <v>5</v>
      </c>
      <c r="Y9" s="5">
        <f t="shared" ref="Y9:Y49" si="8">D9+G9+J9+M9+P9+S9+V9</f>
        <v>2</v>
      </c>
      <c r="Z9" s="29">
        <f t="shared" ref="Z9:Z49" si="9">X9+Y9</f>
        <v>7</v>
      </c>
    </row>
    <row r="10" spans="2:26">
      <c r="B10" s="2" t="s">
        <v>36</v>
      </c>
      <c r="C10" s="5"/>
      <c r="D10" s="5"/>
      <c r="E10" s="29">
        <f t="shared" si="0"/>
        <v>0</v>
      </c>
      <c r="F10" s="5"/>
      <c r="G10" s="5"/>
      <c r="H10" s="29">
        <f t="shared" si="1"/>
        <v>0</v>
      </c>
      <c r="I10" s="5"/>
      <c r="J10" s="5"/>
      <c r="K10" s="29">
        <f t="shared" si="2"/>
        <v>0</v>
      </c>
      <c r="L10" s="5"/>
      <c r="M10" s="5"/>
      <c r="N10" s="29">
        <f t="shared" si="3"/>
        <v>0</v>
      </c>
      <c r="O10" s="5">
        <v>3</v>
      </c>
      <c r="P10" s="5">
        <v>3</v>
      </c>
      <c r="Q10" s="29">
        <f t="shared" si="4"/>
        <v>6</v>
      </c>
      <c r="R10" s="5"/>
      <c r="S10" s="5"/>
      <c r="T10" s="29">
        <f t="shared" si="5"/>
        <v>0</v>
      </c>
      <c r="U10" s="5"/>
      <c r="V10" s="5"/>
      <c r="W10" s="29">
        <f t="shared" si="6"/>
        <v>0</v>
      </c>
      <c r="X10" s="5">
        <f t="shared" si="7"/>
        <v>3</v>
      </c>
      <c r="Y10" s="5">
        <f t="shared" si="8"/>
        <v>3</v>
      </c>
      <c r="Z10" s="29">
        <f t="shared" si="9"/>
        <v>6</v>
      </c>
    </row>
    <row r="11" spans="2:26">
      <c r="B11" s="2" t="s">
        <v>190</v>
      </c>
      <c r="C11" s="5"/>
      <c r="D11" s="5"/>
      <c r="E11" s="29">
        <f t="shared" si="0"/>
        <v>0</v>
      </c>
      <c r="F11" s="5"/>
      <c r="G11" s="5"/>
      <c r="H11" s="29">
        <f t="shared" si="1"/>
        <v>0</v>
      </c>
      <c r="I11" s="5"/>
      <c r="J11" s="5"/>
      <c r="K11" s="29">
        <f t="shared" si="2"/>
        <v>0</v>
      </c>
      <c r="L11" s="5">
        <v>3</v>
      </c>
      <c r="M11" s="5"/>
      <c r="N11" s="29">
        <f t="shared" si="3"/>
        <v>3</v>
      </c>
      <c r="O11" s="5"/>
      <c r="P11" s="5"/>
      <c r="Q11" s="29">
        <f t="shared" si="4"/>
        <v>0</v>
      </c>
      <c r="R11" s="5">
        <v>1</v>
      </c>
      <c r="S11" s="5"/>
      <c r="T11" s="29">
        <f t="shared" si="5"/>
        <v>1</v>
      </c>
      <c r="U11" s="5"/>
      <c r="V11" s="5"/>
      <c r="W11" s="29">
        <f t="shared" si="6"/>
        <v>0</v>
      </c>
      <c r="X11" s="5">
        <f t="shared" si="7"/>
        <v>4</v>
      </c>
      <c r="Y11" s="5">
        <f t="shared" si="8"/>
        <v>0</v>
      </c>
      <c r="Z11" s="29">
        <f t="shared" si="9"/>
        <v>4</v>
      </c>
    </row>
    <row r="12" spans="2:26">
      <c r="B12" s="2" t="s">
        <v>35</v>
      </c>
      <c r="C12" s="5"/>
      <c r="D12" s="5"/>
      <c r="E12" s="29">
        <f t="shared" si="0"/>
        <v>0</v>
      </c>
      <c r="F12" s="5"/>
      <c r="G12" s="5"/>
      <c r="H12" s="29">
        <f t="shared" si="1"/>
        <v>0</v>
      </c>
      <c r="I12" s="5">
        <v>3</v>
      </c>
      <c r="J12" s="5">
        <v>1</v>
      </c>
      <c r="K12" s="29">
        <f t="shared" si="2"/>
        <v>4</v>
      </c>
      <c r="L12" s="5"/>
      <c r="M12" s="5"/>
      <c r="N12" s="29">
        <f t="shared" si="3"/>
        <v>0</v>
      </c>
      <c r="O12" s="5"/>
      <c r="P12" s="5"/>
      <c r="Q12" s="29">
        <f t="shared" si="4"/>
        <v>0</v>
      </c>
      <c r="R12" s="5"/>
      <c r="S12" s="5"/>
      <c r="T12" s="29">
        <f t="shared" si="5"/>
        <v>0</v>
      </c>
      <c r="U12" s="5"/>
      <c r="V12" s="5"/>
      <c r="W12" s="29">
        <f t="shared" si="6"/>
        <v>0</v>
      </c>
      <c r="X12" s="5">
        <f t="shared" si="7"/>
        <v>3</v>
      </c>
      <c r="Y12" s="5">
        <f t="shared" si="8"/>
        <v>1</v>
      </c>
      <c r="Z12" s="29">
        <f t="shared" si="9"/>
        <v>4</v>
      </c>
    </row>
    <row r="13" spans="2:26">
      <c r="B13" s="2" t="s">
        <v>213</v>
      </c>
      <c r="C13" s="5">
        <v>4</v>
      </c>
      <c r="D13" s="5"/>
      <c r="E13" s="29">
        <f t="shared" si="0"/>
        <v>4</v>
      </c>
      <c r="F13" s="5"/>
      <c r="G13" s="5"/>
      <c r="H13" s="29">
        <f t="shared" si="1"/>
        <v>0</v>
      </c>
      <c r="I13" s="5"/>
      <c r="J13" s="5"/>
      <c r="K13" s="29">
        <f t="shared" si="2"/>
        <v>0</v>
      </c>
      <c r="L13" s="5"/>
      <c r="M13" s="5"/>
      <c r="N13" s="29">
        <f t="shared" si="3"/>
        <v>0</v>
      </c>
      <c r="O13" s="5"/>
      <c r="P13" s="5"/>
      <c r="Q13" s="29">
        <f t="shared" si="4"/>
        <v>0</v>
      </c>
      <c r="R13" s="5"/>
      <c r="S13" s="5"/>
      <c r="T13" s="29">
        <f t="shared" si="5"/>
        <v>0</v>
      </c>
      <c r="U13" s="5"/>
      <c r="V13" s="5"/>
      <c r="W13" s="29">
        <f t="shared" si="6"/>
        <v>0</v>
      </c>
      <c r="X13" s="5">
        <f t="shared" si="7"/>
        <v>4</v>
      </c>
      <c r="Y13" s="5">
        <f t="shared" si="8"/>
        <v>0</v>
      </c>
      <c r="Z13" s="29">
        <f t="shared" si="9"/>
        <v>4</v>
      </c>
    </row>
    <row r="14" spans="2:26">
      <c r="B14" s="2" t="s">
        <v>20</v>
      </c>
      <c r="C14" s="5"/>
      <c r="D14" s="5"/>
      <c r="E14" s="29">
        <f t="shared" si="0"/>
        <v>0</v>
      </c>
      <c r="F14" s="5"/>
      <c r="G14" s="5"/>
      <c r="H14" s="29">
        <f t="shared" si="1"/>
        <v>0</v>
      </c>
      <c r="I14" s="5"/>
      <c r="J14" s="5"/>
      <c r="K14" s="29">
        <f t="shared" si="2"/>
        <v>0</v>
      </c>
      <c r="L14" s="5"/>
      <c r="M14" s="5"/>
      <c r="N14" s="29">
        <f t="shared" si="3"/>
        <v>0</v>
      </c>
      <c r="O14" s="5">
        <v>1</v>
      </c>
      <c r="P14" s="5"/>
      <c r="Q14" s="29">
        <f t="shared" si="4"/>
        <v>1</v>
      </c>
      <c r="R14" s="5">
        <v>3</v>
      </c>
      <c r="S14" s="5"/>
      <c r="T14" s="29">
        <f t="shared" si="5"/>
        <v>3</v>
      </c>
      <c r="U14" s="5"/>
      <c r="V14" s="5"/>
      <c r="W14" s="29">
        <f t="shared" si="6"/>
        <v>0</v>
      </c>
      <c r="X14" s="5">
        <f t="shared" si="7"/>
        <v>4</v>
      </c>
      <c r="Y14" s="5">
        <f t="shared" si="8"/>
        <v>0</v>
      </c>
      <c r="Z14" s="29">
        <f t="shared" si="9"/>
        <v>4</v>
      </c>
    </row>
    <row r="15" spans="2:26">
      <c r="B15" s="2" t="s">
        <v>81</v>
      </c>
      <c r="C15" s="5"/>
      <c r="D15" s="5"/>
      <c r="E15" s="29">
        <f t="shared" si="0"/>
        <v>0</v>
      </c>
      <c r="F15" s="5"/>
      <c r="G15" s="5"/>
      <c r="H15" s="29">
        <f t="shared" si="1"/>
        <v>0</v>
      </c>
      <c r="I15" s="5"/>
      <c r="J15" s="5"/>
      <c r="K15" s="29">
        <f t="shared" si="2"/>
        <v>0</v>
      </c>
      <c r="L15" s="5">
        <v>3</v>
      </c>
      <c r="M15" s="5"/>
      <c r="N15" s="29">
        <f t="shared" si="3"/>
        <v>3</v>
      </c>
      <c r="O15" s="5"/>
      <c r="P15" s="5"/>
      <c r="Q15" s="29">
        <f t="shared" si="4"/>
        <v>0</v>
      </c>
      <c r="R15" s="5"/>
      <c r="S15" s="5"/>
      <c r="T15" s="29">
        <f t="shared" si="5"/>
        <v>0</v>
      </c>
      <c r="U15" s="5"/>
      <c r="V15" s="5"/>
      <c r="W15" s="29">
        <f t="shared" si="6"/>
        <v>0</v>
      </c>
      <c r="X15" s="5">
        <f t="shared" si="7"/>
        <v>3</v>
      </c>
      <c r="Y15" s="5">
        <f t="shared" si="8"/>
        <v>0</v>
      </c>
      <c r="Z15" s="29">
        <f t="shared" si="9"/>
        <v>3</v>
      </c>
    </row>
    <row r="16" spans="2:26">
      <c r="B16" s="2" t="s">
        <v>112</v>
      </c>
      <c r="C16" s="5"/>
      <c r="D16" s="5"/>
      <c r="E16" s="29">
        <f t="shared" si="0"/>
        <v>0</v>
      </c>
      <c r="F16" s="5"/>
      <c r="G16" s="5"/>
      <c r="H16" s="29">
        <f t="shared" si="1"/>
        <v>0</v>
      </c>
      <c r="I16" s="5"/>
      <c r="J16" s="5"/>
      <c r="K16" s="29">
        <f t="shared" si="2"/>
        <v>0</v>
      </c>
      <c r="L16" s="5">
        <v>3</v>
      </c>
      <c r="M16" s="5"/>
      <c r="N16" s="29">
        <f t="shared" si="3"/>
        <v>3</v>
      </c>
      <c r="O16" s="5"/>
      <c r="P16" s="5"/>
      <c r="Q16" s="29">
        <f t="shared" si="4"/>
        <v>0</v>
      </c>
      <c r="R16" s="5"/>
      <c r="S16" s="5"/>
      <c r="T16" s="29">
        <f t="shared" si="5"/>
        <v>0</v>
      </c>
      <c r="U16" s="5"/>
      <c r="V16" s="5"/>
      <c r="W16" s="29">
        <f t="shared" si="6"/>
        <v>0</v>
      </c>
      <c r="X16" s="5">
        <f t="shared" si="7"/>
        <v>3</v>
      </c>
      <c r="Y16" s="5">
        <f t="shared" si="8"/>
        <v>0</v>
      </c>
      <c r="Z16" s="29">
        <f t="shared" si="9"/>
        <v>3</v>
      </c>
    </row>
    <row r="17" spans="2:26">
      <c r="B17" s="2" t="s">
        <v>113</v>
      </c>
      <c r="C17" s="5"/>
      <c r="D17" s="5"/>
      <c r="E17" s="29">
        <f t="shared" si="0"/>
        <v>0</v>
      </c>
      <c r="F17" s="5">
        <v>1</v>
      </c>
      <c r="G17" s="5">
        <v>1</v>
      </c>
      <c r="H17" s="29">
        <f t="shared" si="1"/>
        <v>2</v>
      </c>
      <c r="I17" s="5">
        <v>1</v>
      </c>
      <c r="J17" s="5"/>
      <c r="K17" s="29">
        <f t="shared" si="2"/>
        <v>1</v>
      </c>
      <c r="L17" s="5"/>
      <c r="M17" s="5"/>
      <c r="N17" s="29">
        <f t="shared" si="3"/>
        <v>0</v>
      </c>
      <c r="O17" s="5"/>
      <c r="P17" s="5"/>
      <c r="Q17" s="29">
        <f t="shared" si="4"/>
        <v>0</v>
      </c>
      <c r="R17" s="5"/>
      <c r="S17" s="5"/>
      <c r="T17" s="29">
        <f t="shared" si="5"/>
        <v>0</v>
      </c>
      <c r="U17" s="5"/>
      <c r="V17" s="5"/>
      <c r="W17" s="29">
        <f t="shared" si="6"/>
        <v>0</v>
      </c>
      <c r="X17" s="5">
        <f t="shared" si="7"/>
        <v>2</v>
      </c>
      <c r="Y17" s="5">
        <f t="shared" si="8"/>
        <v>1</v>
      </c>
      <c r="Z17" s="29">
        <f t="shared" si="9"/>
        <v>3</v>
      </c>
    </row>
    <row r="18" spans="2:26">
      <c r="B18" s="2" t="s">
        <v>33</v>
      </c>
      <c r="C18" s="5"/>
      <c r="D18" s="5"/>
      <c r="E18" s="29">
        <f t="shared" si="0"/>
        <v>0</v>
      </c>
      <c r="F18" s="5">
        <v>2</v>
      </c>
      <c r="G18" s="5"/>
      <c r="H18" s="29">
        <f t="shared" si="1"/>
        <v>2</v>
      </c>
      <c r="I18" s="5"/>
      <c r="J18" s="5"/>
      <c r="K18" s="29">
        <f t="shared" si="2"/>
        <v>0</v>
      </c>
      <c r="L18" s="5"/>
      <c r="M18" s="5"/>
      <c r="N18" s="29">
        <f t="shared" si="3"/>
        <v>0</v>
      </c>
      <c r="O18" s="5"/>
      <c r="P18" s="5"/>
      <c r="Q18" s="29">
        <f t="shared" si="4"/>
        <v>0</v>
      </c>
      <c r="R18" s="5"/>
      <c r="S18" s="5"/>
      <c r="T18" s="29">
        <f t="shared" si="5"/>
        <v>0</v>
      </c>
      <c r="U18" s="5"/>
      <c r="V18" s="5"/>
      <c r="W18" s="29">
        <f t="shared" si="6"/>
        <v>0</v>
      </c>
      <c r="X18" s="5">
        <f t="shared" si="7"/>
        <v>2</v>
      </c>
      <c r="Y18" s="5">
        <f t="shared" si="8"/>
        <v>0</v>
      </c>
      <c r="Z18" s="29">
        <f t="shared" si="9"/>
        <v>2</v>
      </c>
    </row>
    <row r="19" spans="2:26">
      <c r="B19" s="2" t="s">
        <v>74</v>
      </c>
      <c r="C19" s="5"/>
      <c r="D19" s="5"/>
      <c r="E19" s="29">
        <f t="shared" si="0"/>
        <v>0</v>
      </c>
      <c r="F19" s="5"/>
      <c r="G19" s="5"/>
      <c r="H19" s="29">
        <f t="shared" si="1"/>
        <v>0</v>
      </c>
      <c r="I19" s="5"/>
      <c r="J19" s="5"/>
      <c r="K19" s="29">
        <f t="shared" si="2"/>
        <v>0</v>
      </c>
      <c r="L19" s="5">
        <v>1</v>
      </c>
      <c r="M19" s="5"/>
      <c r="N19" s="29">
        <f t="shared" si="3"/>
        <v>1</v>
      </c>
      <c r="O19" s="5"/>
      <c r="P19" s="5"/>
      <c r="Q19" s="29">
        <f t="shared" si="4"/>
        <v>0</v>
      </c>
      <c r="R19" s="5"/>
      <c r="S19" s="5"/>
      <c r="T19" s="29">
        <f t="shared" si="5"/>
        <v>0</v>
      </c>
      <c r="U19" s="5">
        <v>1</v>
      </c>
      <c r="V19" s="5"/>
      <c r="W19" s="29">
        <f t="shared" si="6"/>
        <v>1</v>
      </c>
      <c r="X19" s="5">
        <f t="shared" si="7"/>
        <v>2</v>
      </c>
      <c r="Y19" s="5">
        <f t="shared" si="8"/>
        <v>0</v>
      </c>
      <c r="Z19" s="29">
        <f t="shared" si="9"/>
        <v>2</v>
      </c>
    </row>
    <row r="20" spans="2:26">
      <c r="B20" s="2" t="s">
        <v>75</v>
      </c>
      <c r="C20" s="5"/>
      <c r="D20" s="5"/>
      <c r="E20" s="29">
        <f t="shared" si="0"/>
        <v>0</v>
      </c>
      <c r="F20" s="5">
        <v>2</v>
      </c>
      <c r="G20" s="5"/>
      <c r="H20" s="29">
        <f t="shared" si="1"/>
        <v>2</v>
      </c>
      <c r="I20" s="5"/>
      <c r="J20" s="5"/>
      <c r="K20" s="29">
        <f t="shared" si="2"/>
        <v>0</v>
      </c>
      <c r="L20" s="5"/>
      <c r="M20" s="5"/>
      <c r="N20" s="29">
        <f t="shared" si="3"/>
        <v>0</v>
      </c>
      <c r="O20" s="5"/>
      <c r="P20" s="5"/>
      <c r="Q20" s="29">
        <f t="shared" si="4"/>
        <v>0</v>
      </c>
      <c r="R20" s="5"/>
      <c r="S20" s="5"/>
      <c r="T20" s="29">
        <f t="shared" si="5"/>
        <v>0</v>
      </c>
      <c r="U20" s="5"/>
      <c r="V20" s="5"/>
      <c r="W20" s="29">
        <f t="shared" si="6"/>
        <v>0</v>
      </c>
      <c r="X20" s="5">
        <f t="shared" si="7"/>
        <v>2</v>
      </c>
      <c r="Y20" s="5">
        <f t="shared" si="8"/>
        <v>0</v>
      </c>
      <c r="Z20" s="29">
        <f t="shared" si="9"/>
        <v>2</v>
      </c>
    </row>
    <row r="21" spans="2:26">
      <c r="B21" s="2" t="s">
        <v>227</v>
      </c>
      <c r="C21" s="5">
        <v>2</v>
      </c>
      <c r="D21" s="5"/>
      <c r="E21" s="29">
        <f t="shared" si="0"/>
        <v>2</v>
      </c>
      <c r="F21" s="5"/>
      <c r="G21" s="5"/>
      <c r="H21" s="29">
        <f t="shared" si="1"/>
        <v>0</v>
      </c>
      <c r="I21" s="5"/>
      <c r="J21" s="5"/>
      <c r="K21" s="29">
        <f t="shared" si="2"/>
        <v>0</v>
      </c>
      <c r="L21" s="5"/>
      <c r="M21" s="5"/>
      <c r="N21" s="29">
        <f t="shared" si="3"/>
        <v>0</v>
      </c>
      <c r="O21" s="5"/>
      <c r="P21" s="5"/>
      <c r="Q21" s="29">
        <f t="shared" si="4"/>
        <v>0</v>
      </c>
      <c r="R21" s="5"/>
      <c r="S21" s="5"/>
      <c r="T21" s="29">
        <f t="shared" si="5"/>
        <v>0</v>
      </c>
      <c r="U21" s="5"/>
      <c r="V21" s="5"/>
      <c r="W21" s="29">
        <f t="shared" si="6"/>
        <v>0</v>
      </c>
      <c r="X21" s="5">
        <f t="shared" si="7"/>
        <v>2</v>
      </c>
      <c r="Y21" s="5">
        <f t="shared" si="8"/>
        <v>0</v>
      </c>
      <c r="Z21" s="29">
        <f t="shared" si="9"/>
        <v>2</v>
      </c>
    </row>
    <row r="22" spans="2:26">
      <c r="B22" s="2" t="s">
        <v>92</v>
      </c>
      <c r="C22" s="5"/>
      <c r="D22" s="5"/>
      <c r="E22" s="29">
        <f t="shared" si="0"/>
        <v>0</v>
      </c>
      <c r="F22" s="5"/>
      <c r="G22" s="5"/>
      <c r="H22" s="29">
        <f t="shared" si="1"/>
        <v>0</v>
      </c>
      <c r="I22" s="5"/>
      <c r="J22" s="5"/>
      <c r="K22" s="29">
        <f t="shared" si="2"/>
        <v>0</v>
      </c>
      <c r="L22" s="5">
        <v>2</v>
      </c>
      <c r="M22" s="5"/>
      <c r="N22" s="29">
        <f t="shared" si="3"/>
        <v>2</v>
      </c>
      <c r="O22" s="5"/>
      <c r="P22" s="5"/>
      <c r="Q22" s="29">
        <f t="shared" si="4"/>
        <v>0</v>
      </c>
      <c r="R22" s="5"/>
      <c r="S22" s="5"/>
      <c r="T22" s="29">
        <f t="shared" si="5"/>
        <v>0</v>
      </c>
      <c r="U22" s="5"/>
      <c r="V22" s="5"/>
      <c r="W22" s="29">
        <f t="shared" si="6"/>
        <v>0</v>
      </c>
      <c r="X22" s="5">
        <f t="shared" si="7"/>
        <v>2</v>
      </c>
      <c r="Y22" s="5">
        <f t="shared" si="8"/>
        <v>0</v>
      </c>
      <c r="Z22" s="29">
        <f t="shared" si="9"/>
        <v>2</v>
      </c>
    </row>
    <row r="23" spans="2:26">
      <c r="B23" s="2" t="s">
        <v>29</v>
      </c>
      <c r="C23" s="5"/>
      <c r="D23" s="5"/>
      <c r="E23" s="29">
        <f t="shared" si="0"/>
        <v>0</v>
      </c>
      <c r="F23" s="5"/>
      <c r="G23" s="5"/>
      <c r="H23" s="29">
        <f t="shared" si="1"/>
        <v>0</v>
      </c>
      <c r="I23" s="5">
        <v>2</v>
      </c>
      <c r="J23" s="5"/>
      <c r="K23" s="29">
        <f t="shared" si="2"/>
        <v>2</v>
      </c>
      <c r="L23" s="5"/>
      <c r="M23" s="5"/>
      <c r="N23" s="29">
        <f t="shared" si="3"/>
        <v>0</v>
      </c>
      <c r="O23" s="5"/>
      <c r="P23" s="5"/>
      <c r="Q23" s="29">
        <f t="shared" si="4"/>
        <v>0</v>
      </c>
      <c r="R23" s="5"/>
      <c r="S23" s="5"/>
      <c r="T23" s="29">
        <f t="shared" si="5"/>
        <v>0</v>
      </c>
      <c r="U23" s="5"/>
      <c r="V23" s="5"/>
      <c r="W23" s="29">
        <f t="shared" si="6"/>
        <v>0</v>
      </c>
      <c r="X23" s="5">
        <f t="shared" si="7"/>
        <v>2</v>
      </c>
      <c r="Y23" s="5">
        <f t="shared" si="8"/>
        <v>0</v>
      </c>
      <c r="Z23" s="29">
        <f t="shared" si="9"/>
        <v>2</v>
      </c>
    </row>
    <row r="24" spans="2:26">
      <c r="B24" s="2" t="s">
        <v>145</v>
      </c>
      <c r="C24" s="5">
        <v>2</v>
      </c>
      <c r="D24" s="5"/>
      <c r="E24" s="29">
        <f t="shared" si="0"/>
        <v>2</v>
      </c>
      <c r="F24" s="5"/>
      <c r="G24" s="5"/>
      <c r="H24" s="29">
        <f t="shared" si="1"/>
        <v>0</v>
      </c>
      <c r="I24" s="5"/>
      <c r="J24" s="5"/>
      <c r="K24" s="29">
        <f t="shared" si="2"/>
        <v>0</v>
      </c>
      <c r="L24" s="5"/>
      <c r="M24" s="5"/>
      <c r="N24" s="29">
        <f t="shared" si="3"/>
        <v>0</v>
      </c>
      <c r="O24" s="5"/>
      <c r="P24" s="5"/>
      <c r="Q24" s="29">
        <f t="shared" si="4"/>
        <v>0</v>
      </c>
      <c r="R24" s="5"/>
      <c r="S24" s="5"/>
      <c r="T24" s="29">
        <f t="shared" si="5"/>
        <v>0</v>
      </c>
      <c r="U24" s="5"/>
      <c r="V24" s="5"/>
      <c r="W24" s="29">
        <f t="shared" si="6"/>
        <v>0</v>
      </c>
      <c r="X24" s="5">
        <f t="shared" si="7"/>
        <v>2</v>
      </c>
      <c r="Y24" s="5">
        <f t="shared" si="8"/>
        <v>0</v>
      </c>
      <c r="Z24" s="29">
        <f t="shared" si="9"/>
        <v>2</v>
      </c>
    </row>
    <row r="25" spans="2:26">
      <c r="B25" s="2" t="s">
        <v>26</v>
      </c>
      <c r="C25" s="5"/>
      <c r="D25" s="5"/>
      <c r="E25" s="29">
        <f t="shared" si="0"/>
        <v>0</v>
      </c>
      <c r="F25" s="5"/>
      <c r="G25" s="5"/>
      <c r="H25" s="29">
        <f t="shared" si="1"/>
        <v>0</v>
      </c>
      <c r="I25" s="5">
        <v>2</v>
      </c>
      <c r="J25" s="5"/>
      <c r="K25" s="29">
        <f t="shared" si="2"/>
        <v>2</v>
      </c>
      <c r="L25" s="5"/>
      <c r="M25" s="5"/>
      <c r="N25" s="29">
        <f t="shared" si="3"/>
        <v>0</v>
      </c>
      <c r="O25" s="5"/>
      <c r="P25" s="5"/>
      <c r="Q25" s="29">
        <f t="shared" si="4"/>
        <v>0</v>
      </c>
      <c r="R25" s="5"/>
      <c r="S25" s="5"/>
      <c r="T25" s="29">
        <f t="shared" si="5"/>
        <v>0</v>
      </c>
      <c r="U25" s="5"/>
      <c r="V25" s="5"/>
      <c r="W25" s="29">
        <f t="shared" si="6"/>
        <v>0</v>
      </c>
      <c r="X25" s="5">
        <f t="shared" si="7"/>
        <v>2</v>
      </c>
      <c r="Y25" s="5">
        <f t="shared" si="8"/>
        <v>0</v>
      </c>
      <c r="Z25" s="29">
        <f t="shared" si="9"/>
        <v>2</v>
      </c>
    </row>
    <row r="26" spans="2:26">
      <c r="B26" s="2" t="s">
        <v>303</v>
      </c>
      <c r="C26" s="5"/>
      <c r="D26" s="5"/>
      <c r="E26" s="29">
        <f t="shared" si="0"/>
        <v>0</v>
      </c>
      <c r="F26" s="5">
        <v>1</v>
      </c>
      <c r="G26" s="5"/>
      <c r="H26" s="29">
        <f t="shared" si="1"/>
        <v>1</v>
      </c>
      <c r="I26" s="5"/>
      <c r="J26" s="5"/>
      <c r="K26" s="29">
        <f t="shared" si="2"/>
        <v>0</v>
      </c>
      <c r="L26" s="5"/>
      <c r="M26" s="5"/>
      <c r="N26" s="29">
        <f t="shared" si="3"/>
        <v>0</v>
      </c>
      <c r="O26" s="5"/>
      <c r="P26" s="5"/>
      <c r="Q26" s="29">
        <f t="shared" si="4"/>
        <v>0</v>
      </c>
      <c r="R26" s="5"/>
      <c r="S26" s="5"/>
      <c r="T26" s="29">
        <f t="shared" si="5"/>
        <v>0</v>
      </c>
      <c r="U26" s="5"/>
      <c r="V26" s="5"/>
      <c r="W26" s="29">
        <f t="shared" si="6"/>
        <v>0</v>
      </c>
      <c r="X26" s="5">
        <f t="shared" si="7"/>
        <v>1</v>
      </c>
      <c r="Y26" s="5">
        <f t="shared" si="8"/>
        <v>0</v>
      </c>
      <c r="Z26" s="29">
        <f t="shared" si="9"/>
        <v>1</v>
      </c>
    </row>
    <row r="27" spans="2:26">
      <c r="B27" s="2" t="s">
        <v>188</v>
      </c>
      <c r="C27" s="5"/>
      <c r="D27" s="5"/>
      <c r="E27" s="29">
        <f t="shared" si="0"/>
        <v>0</v>
      </c>
      <c r="F27" s="5"/>
      <c r="G27" s="5"/>
      <c r="H27" s="29">
        <f t="shared" si="1"/>
        <v>0</v>
      </c>
      <c r="I27" s="5">
        <v>1</v>
      </c>
      <c r="J27" s="5"/>
      <c r="K27" s="29">
        <f t="shared" si="2"/>
        <v>1</v>
      </c>
      <c r="L27" s="5"/>
      <c r="M27" s="5"/>
      <c r="N27" s="29">
        <f t="shared" si="3"/>
        <v>0</v>
      </c>
      <c r="O27" s="5"/>
      <c r="P27" s="5"/>
      <c r="Q27" s="29">
        <f t="shared" si="4"/>
        <v>0</v>
      </c>
      <c r="R27" s="5"/>
      <c r="S27" s="5"/>
      <c r="T27" s="29">
        <f t="shared" si="5"/>
        <v>0</v>
      </c>
      <c r="U27" s="5"/>
      <c r="V27" s="5"/>
      <c r="W27" s="29">
        <f t="shared" si="6"/>
        <v>0</v>
      </c>
      <c r="X27" s="5">
        <f t="shared" si="7"/>
        <v>1</v>
      </c>
      <c r="Y27" s="5">
        <f t="shared" si="8"/>
        <v>0</v>
      </c>
      <c r="Z27" s="29">
        <f t="shared" si="9"/>
        <v>1</v>
      </c>
    </row>
    <row r="28" spans="2:26">
      <c r="B28" s="2" t="s">
        <v>321</v>
      </c>
      <c r="C28" s="5"/>
      <c r="D28" s="5"/>
      <c r="E28" s="29">
        <f t="shared" si="0"/>
        <v>0</v>
      </c>
      <c r="F28" s="5"/>
      <c r="G28" s="5"/>
      <c r="H28" s="29">
        <f t="shared" si="1"/>
        <v>0</v>
      </c>
      <c r="I28" s="5"/>
      <c r="J28" s="5"/>
      <c r="K28" s="29">
        <f t="shared" si="2"/>
        <v>0</v>
      </c>
      <c r="L28" s="5"/>
      <c r="M28" s="5"/>
      <c r="N28" s="29">
        <f t="shared" si="3"/>
        <v>0</v>
      </c>
      <c r="O28" s="5"/>
      <c r="P28" s="5"/>
      <c r="Q28" s="29">
        <f t="shared" si="4"/>
        <v>0</v>
      </c>
      <c r="R28" s="5">
        <v>1</v>
      </c>
      <c r="S28" s="5"/>
      <c r="T28" s="29">
        <f t="shared" si="5"/>
        <v>1</v>
      </c>
      <c r="U28" s="5"/>
      <c r="V28" s="5"/>
      <c r="W28" s="29">
        <f t="shared" si="6"/>
        <v>0</v>
      </c>
      <c r="X28" s="5">
        <f t="shared" si="7"/>
        <v>1</v>
      </c>
      <c r="Y28" s="5">
        <f t="shared" si="8"/>
        <v>0</v>
      </c>
      <c r="Z28" s="29">
        <f t="shared" si="9"/>
        <v>1</v>
      </c>
    </row>
    <row r="29" spans="2:26">
      <c r="B29" s="2" t="s">
        <v>173</v>
      </c>
      <c r="C29" s="5"/>
      <c r="D29" s="5"/>
      <c r="E29" s="29">
        <f t="shared" si="0"/>
        <v>0</v>
      </c>
      <c r="F29" s="5"/>
      <c r="G29" s="5"/>
      <c r="H29" s="29">
        <f t="shared" si="1"/>
        <v>0</v>
      </c>
      <c r="I29" s="5"/>
      <c r="J29" s="5"/>
      <c r="K29" s="29">
        <f t="shared" si="2"/>
        <v>0</v>
      </c>
      <c r="L29" s="5"/>
      <c r="M29" s="5"/>
      <c r="N29" s="29">
        <f t="shared" si="3"/>
        <v>0</v>
      </c>
      <c r="O29" s="5"/>
      <c r="P29" s="5"/>
      <c r="Q29" s="29">
        <f t="shared" si="4"/>
        <v>0</v>
      </c>
      <c r="R29" s="5">
        <v>1</v>
      </c>
      <c r="S29" s="5"/>
      <c r="T29" s="29">
        <f t="shared" si="5"/>
        <v>1</v>
      </c>
      <c r="U29" s="5"/>
      <c r="V29" s="5"/>
      <c r="W29" s="29">
        <f t="shared" si="6"/>
        <v>0</v>
      </c>
      <c r="X29" s="5">
        <f t="shared" si="7"/>
        <v>1</v>
      </c>
      <c r="Y29" s="5">
        <f t="shared" si="8"/>
        <v>0</v>
      </c>
      <c r="Z29" s="29">
        <f t="shared" si="9"/>
        <v>1</v>
      </c>
    </row>
    <row r="30" spans="2:26">
      <c r="B30" s="2" t="s">
        <v>63</v>
      </c>
      <c r="C30" s="5"/>
      <c r="D30" s="5"/>
      <c r="E30" s="29">
        <f t="shared" si="0"/>
        <v>0</v>
      </c>
      <c r="F30" s="5"/>
      <c r="G30" s="5"/>
      <c r="H30" s="29">
        <f t="shared" si="1"/>
        <v>0</v>
      </c>
      <c r="I30" s="5"/>
      <c r="J30" s="5"/>
      <c r="K30" s="29">
        <f t="shared" si="2"/>
        <v>0</v>
      </c>
      <c r="L30" s="5"/>
      <c r="M30" s="5"/>
      <c r="N30" s="29">
        <f t="shared" si="3"/>
        <v>0</v>
      </c>
      <c r="O30" s="5">
        <v>1</v>
      </c>
      <c r="P30" s="5"/>
      <c r="Q30" s="29">
        <f t="shared" si="4"/>
        <v>1</v>
      </c>
      <c r="R30" s="5"/>
      <c r="S30" s="5"/>
      <c r="T30" s="29">
        <f t="shared" si="5"/>
        <v>0</v>
      </c>
      <c r="U30" s="5"/>
      <c r="V30" s="5"/>
      <c r="W30" s="29">
        <f t="shared" si="6"/>
        <v>0</v>
      </c>
      <c r="X30" s="5">
        <f t="shared" si="7"/>
        <v>1</v>
      </c>
      <c r="Y30" s="5">
        <f t="shared" si="8"/>
        <v>0</v>
      </c>
      <c r="Z30" s="29">
        <f t="shared" si="9"/>
        <v>1</v>
      </c>
    </row>
    <row r="31" spans="2:26">
      <c r="B31" s="2" t="s">
        <v>52</v>
      </c>
      <c r="C31" s="5"/>
      <c r="D31" s="5"/>
      <c r="E31" s="29">
        <f t="shared" si="0"/>
        <v>0</v>
      </c>
      <c r="F31" s="5"/>
      <c r="G31" s="5"/>
      <c r="H31" s="29">
        <f t="shared" si="1"/>
        <v>0</v>
      </c>
      <c r="I31" s="5"/>
      <c r="J31" s="5"/>
      <c r="K31" s="29">
        <f t="shared" si="2"/>
        <v>0</v>
      </c>
      <c r="L31" s="5"/>
      <c r="M31" s="5"/>
      <c r="N31" s="29">
        <f t="shared" si="3"/>
        <v>0</v>
      </c>
      <c r="O31" s="5">
        <v>1</v>
      </c>
      <c r="P31" s="5"/>
      <c r="Q31" s="29">
        <f t="shared" si="4"/>
        <v>1</v>
      </c>
      <c r="R31" s="5"/>
      <c r="S31" s="5"/>
      <c r="T31" s="29">
        <f t="shared" si="5"/>
        <v>0</v>
      </c>
      <c r="U31" s="5"/>
      <c r="V31" s="5"/>
      <c r="W31" s="29">
        <f t="shared" si="6"/>
        <v>0</v>
      </c>
      <c r="X31" s="5">
        <f t="shared" si="7"/>
        <v>1</v>
      </c>
      <c r="Y31" s="5">
        <f t="shared" si="8"/>
        <v>0</v>
      </c>
      <c r="Z31" s="29">
        <f t="shared" si="9"/>
        <v>1</v>
      </c>
    </row>
    <row r="32" spans="2:26">
      <c r="B32" s="2" t="s">
        <v>168</v>
      </c>
      <c r="C32" s="5"/>
      <c r="D32" s="5"/>
      <c r="E32" s="29">
        <f t="shared" si="0"/>
        <v>0</v>
      </c>
      <c r="F32" s="5"/>
      <c r="G32" s="5"/>
      <c r="H32" s="29">
        <f t="shared" si="1"/>
        <v>0</v>
      </c>
      <c r="I32" s="5"/>
      <c r="J32" s="5"/>
      <c r="K32" s="29">
        <f t="shared" si="2"/>
        <v>0</v>
      </c>
      <c r="L32" s="5"/>
      <c r="M32" s="5"/>
      <c r="N32" s="29">
        <f t="shared" si="3"/>
        <v>0</v>
      </c>
      <c r="O32" s="5"/>
      <c r="P32" s="5"/>
      <c r="Q32" s="29">
        <f t="shared" si="4"/>
        <v>0</v>
      </c>
      <c r="R32" s="5">
        <v>1</v>
      </c>
      <c r="S32" s="5"/>
      <c r="T32" s="29">
        <f t="shared" si="5"/>
        <v>1</v>
      </c>
      <c r="U32" s="5"/>
      <c r="V32" s="5"/>
      <c r="W32" s="29">
        <f t="shared" si="6"/>
        <v>0</v>
      </c>
      <c r="X32" s="5">
        <f t="shared" si="7"/>
        <v>1</v>
      </c>
      <c r="Y32" s="5">
        <f t="shared" si="8"/>
        <v>0</v>
      </c>
      <c r="Z32" s="29">
        <f t="shared" si="9"/>
        <v>1</v>
      </c>
    </row>
    <row r="33" spans="2:26">
      <c r="B33" s="2" t="s">
        <v>83</v>
      </c>
      <c r="C33" s="5">
        <v>1</v>
      </c>
      <c r="D33" s="5"/>
      <c r="E33" s="29">
        <f t="shared" si="0"/>
        <v>1</v>
      </c>
      <c r="F33" s="5"/>
      <c r="G33" s="5"/>
      <c r="H33" s="29">
        <f t="shared" si="1"/>
        <v>0</v>
      </c>
      <c r="I33" s="5"/>
      <c r="J33" s="5"/>
      <c r="K33" s="29">
        <f t="shared" si="2"/>
        <v>0</v>
      </c>
      <c r="L33" s="5"/>
      <c r="M33" s="5"/>
      <c r="N33" s="29">
        <f t="shared" si="3"/>
        <v>0</v>
      </c>
      <c r="O33" s="5"/>
      <c r="P33" s="5"/>
      <c r="Q33" s="29">
        <f t="shared" si="4"/>
        <v>0</v>
      </c>
      <c r="R33" s="5"/>
      <c r="S33" s="5"/>
      <c r="T33" s="29">
        <f t="shared" si="5"/>
        <v>0</v>
      </c>
      <c r="U33" s="5"/>
      <c r="V33" s="5"/>
      <c r="W33" s="29">
        <f t="shared" si="6"/>
        <v>0</v>
      </c>
      <c r="X33" s="5">
        <f t="shared" si="7"/>
        <v>1</v>
      </c>
      <c r="Y33" s="5">
        <f t="shared" si="8"/>
        <v>0</v>
      </c>
      <c r="Z33" s="29">
        <f t="shared" si="9"/>
        <v>1</v>
      </c>
    </row>
    <row r="34" spans="2:26">
      <c r="B34" s="2" t="s">
        <v>46</v>
      </c>
      <c r="C34" s="5"/>
      <c r="D34" s="5"/>
      <c r="E34" s="29">
        <f t="shared" si="0"/>
        <v>0</v>
      </c>
      <c r="F34" s="5">
        <v>1</v>
      </c>
      <c r="G34" s="5"/>
      <c r="H34" s="29">
        <f t="shared" si="1"/>
        <v>1</v>
      </c>
      <c r="I34" s="5"/>
      <c r="J34" s="5"/>
      <c r="K34" s="29">
        <f t="shared" si="2"/>
        <v>0</v>
      </c>
      <c r="L34" s="5"/>
      <c r="M34" s="5"/>
      <c r="N34" s="29">
        <f t="shared" si="3"/>
        <v>0</v>
      </c>
      <c r="O34" s="5"/>
      <c r="P34" s="5"/>
      <c r="Q34" s="29">
        <f t="shared" si="4"/>
        <v>0</v>
      </c>
      <c r="R34" s="5"/>
      <c r="S34" s="5"/>
      <c r="T34" s="29">
        <f t="shared" si="5"/>
        <v>0</v>
      </c>
      <c r="U34" s="5"/>
      <c r="V34" s="5"/>
      <c r="W34" s="29">
        <f t="shared" si="6"/>
        <v>0</v>
      </c>
      <c r="X34" s="5">
        <f t="shared" si="7"/>
        <v>1</v>
      </c>
      <c r="Y34" s="5">
        <f t="shared" si="8"/>
        <v>0</v>
      </c>
      <c r="Z34" s="29">
        <f t="shared" si="9"/>
        <v>1</v>
      </c>
    </row>
    <row r="35" spans="2:26">
      <c r="B35" s="2" t="s">
        <v>72</v>
      </c>
      <c r="C35" s="5"/>
      <c r="D35" s="5"/>
      <c r="E35" s="29">
        <f t="shared" si="0"/>
        <v>0</v>
      </c>
      <c r="F35" s="5"/>
      <c r="G35" s="5"/>
      <c r="H35" s="29">
        <f t="shared" si="1"/>
        <v>0</v>
      </c>
      <c r="I35" s="5"/>
      <c r="J35" s="5"/>
      <c r="K35" s="29">
        <f t="shared" si="2"/>
        <v>0</v>
      </c>
      <c r="L35" s="5">
        <v>1</v>
      </c>
      <c r="M35" s="5"/>
      <c r="N35" s="29">
        <f t="shared" si="3"/>
        <v>1</v>
      </c>
      <c r="O35" s="5"/>
      <c r="P35" s="5"/>
      <c r="Q35" s="29">
        <f t="shared" si="4"/>
        <v>0</v>
      </c>
      <c r="R35" s="5"/>
      <c r="S35" s="5"/>
      <c r="T35" s="29">
        <f t="shared" si="5"/>
        <v>0</v>
      </c>
      <c r="U35" s="5"/>
      <c r="V35" s="5"/>
      <c r="W35" s="29">
        <f t="shared" si="6"/>
        <v>0</v>
      </c>
      <c r="X35" s="5">
        <f t="shared" si="7"/>
        <v>1</v>
      </c>
      <c r="Y35" s="5">
        <f t="shared" si="8"/>
        <v>0</v>
      </c>
      <c r="Z35" s="29">
        <f t="shared" si="9"/>
        <v>1</v>
      </c>
    </row>
    <row r="36" spans="2:26">
      <c r="B36" s="2" t="s">
        <v>279</v>
      </c>
      <c r="C36" s="5"/>
      <c r="D36" s="5"/>
      <c r="E36" s="29">
        <f t="shared" si="0"/>
        <v>0</v>
      </c>
      <c r="F36" s="5"/>
      <c r="G36" s="5"/>
      <c r="H36" s="29">
        <f t="shared" si="1"/>
        <v>0</v>
      </c>
      <c r="I36" s="5"/>
      <c r="J36" s="5"/>
      <c r="K36" s="29">
        <f t="shared" si="2"/>
        <v>0</v>
      </c>
      <c r="L36" s="5">
        <v>1</v>
      </c>
      <c r="M36" s="5"/>
      <c r="N36" s="29">
        <f t="shared" si="3"/>
        <v>1</v>
      </c>
      <c r="O36" s="5"/>
      <c r="P36" s="5"/>
      <c r="Q36" s="29">
        <f t="shared" si="4"/>
        <v>0</v>
      </c>
      <c r="R36" s="5"/>
      <c r="S36" s="5"/>
      <c r="T36" s="29">
        <f t="shared" si="5"/>
        <v>0</v>
      </c>
      <c r="U36" s="5"/>
      <c r="V36" s="5"/>
      <c r="W36" s="29">
        <f t="shared" si="6"/>
        <v>0</v>
      </c>
      <c r="X36" s="5">
        <f t="shared" si="7"/>
        <v>1</v>
      </c>
      <c r="Y36" s="5">
        <f t="shared" si="8"/>
        <v>0</v>
      </c>
      <c r="Z36" s="29">
        <f t="shared" si="9"/>
        <v>1</v>
      </c>
    </row>
    <row r="37" spans="2:26">
      <c r="B37" s="2" t="s">
        <v>43</v>
      </c>
      <c r="C37" s="5"/>
      <c r="D37" s="5"/>
      <c r="E37" s="29">
        <f t="shared" si="0"/>
        <v>0</v>
      </c>
      <c r="F37" s="5"/>
      <c r="G37" s="5"/>
      <c r="H37" s="29">
        <f t="shared" si="1"/>
        <v>0</v>
      </c>
      <c r="I37" s="5"/>
      <c r="J37" s="5"/>
      <c r="K37" s="29">
        <f t="shared" si="2"/>
        <v>0</v>
      </c>
      <c r="L37" s="5"/>
      <c r="M37" s="5"/>
      <c r="N37" s="29">
        <f t="shared" si="3"/>
        <v>0</v>
      </c>
      <c r="O37" s="5">
        <v>1</v>
      </c>
      <c r="P37" s="5"/>
      <c r="Q37" s="29">
        <f t="shared" si="4"/>
        <v>1</v>
      </c>
      <c r="R37" s="5"/>
      <c r="S37" s="5"/>
      <c r="T37" s="29">
        <f t="shared" si="5"/>
        <v>0</v>
      </c>
      <c r="U37" s="5"/>
      <c r="V37" s="5"/>
      <c r="W37" s="29">
        <f t="shared" si="6"/>
        <v>0</v>
      </c>
      <c r="X37" s="5">
        <f t="shared" si="7"/>
        <v>1</v>
      </c>
      <c r="Y37" s="5">
        <f t="shared" si="8"/>
        <v>0</v>
      </c>
      <c r="Z37" s="29">
        <f t="shared" si="9"/>
        <v>1</v>
      </c>
    </row>
    <row r="38" spans="2:26">
      <c r="B38" s="2" t="s">
        <v>58</v>
      </c>
      <c r="C38" s="5">
        <v>1</v>
      </c>
      <c r="D38" s="5"/>
      <c r="E38" s="29">
        <f t="shared" si="0"/>
        <v>1</v>
      </c>
      <c r="F38" s="5"/>
      <c r="G38" s="5"/>
      <c r="H38" s="29">
        <f t="shared" si="1"/>
        <v>0</v>
      </c>
      <c r="I38" s="5"/>
      <c r="J38" s="5"/>
      <c r="K38" s="29">
        <f t="shared" si="2"/>
        <v>0</v>
      </c>
      <c r="L38" s="5"/>
      <c r="M38" s="5"/>
      <c r="N38" s="29">
        <f t="shared" si="3"/>
        <v>0</v>
      </c>
      <c r="O38" s="5"/>
      <c r="P38" s="5"/>
      <c r="Q38" s="29">
        <f t="shared" si="4"/>
        <v>0</v>
      </c>
      <c r="R38" s="5"/>
      <c r="S38" s="5"/>
      <c r="T38" s="29">
        <f t="shared" si="5"/>
        <v>0</v>
      </c>
      <c r="U38" s="5"/>
      <c r="V38" s="5"/>
      <c r="W38" s="29">
        <f t="shared" si="6"/>
        <v>0</v>
      </c>
      <c r="X38" s="5">
        <f t="shared" si="7"/>
        <v>1</v>
      </c>
      <c r="Y38" s="5">
        <f t="shared" si="8"/>
        <v>0</v>
      </c>
      <c r="Z38" s="29">
        <f t="shared" si="9"/>
        <v>1</v>
      </c>
    </row>
    <row r="39" spans="2:26">
      <c r="B39" s="2" t="s">
        <v>19</v>
      </c>
      <c r="C39" s="5"/>
      <c r="D39" s="5"/>
      <c r="E39" s="29">
        <f t="shared" si="0"/>
        <v>0</v>
      </c>
      <c r="F39" s="5"/>
      <c r="G39" s="5"/>
      <c r="H39" s="29">
        <f t="shared" si="1"/>
        <v>0</v>
      </c>
      <c r="I39" s="5">
        <v>1</v>
      </c>
      <c r="J39" s="5"/>
      <c r="K39" s="29">
        <f t="shared" si="2"/>
        <v>1</v>
      </c>
      <c r="L39" s="5"/>
      <c r="M39" s="5"/>
      <c r="N39" s="29">
        <f t="shared" si="3"/>
        <v>0</v>
      </c>
      <c r="O39" s="5"/>
      <c r="P39" s="5"/>
      <c r="Q39" s="29">
        <f t="shared" si="4"/>
        <v>0</v>
      </c>
      <c r="R39" s="5"/>
      <c r="S39" s="5"/>
      <c r="T39" s="29">
        <f t="shared" si="5"/>
        <v>0</v>
      </c>
      <c r="U39" s="5"/>
      <c r="V39" s="5"/>
      <c r="W39" s="29">
        <f t="shared" si="6"/>
        <v>0</v>
      </c>
      <c r="X39" s="5">
        <f t="shared" si="7"/>
        <v>1</v>
      </c>
      <c r="Y39" s="5">
        <f t="shared" si="8"/>
        <v>0</v>
      </c>
      <c r="Z39" s="29">
        <f t="shared" si="9"/>
        <v>1</v>
      </c>
    </row>
    <row r="40" spans="2:26">
      <c r="B40" s="2" t="s">
        <v>151</v>
      </c>
      <c r="C40" s="5"/>
      <c r="D40" s="5"/>
      <c r="E40" s="29">
        <f t="shared" si="0"/>
        <v>0</v>
      </c>
      <c r="F40" s="5"/>
      <c r="G40" s="5">
        <v>1</v>
      </c>
      <c r="H40" s="29">
        <f t="shared" si="1"/>
        <v>1</v>
      </c>
      <c r="I40" s="5"/>
      <c r="J40" s="5"/>
      <c r="K40" s="29">
        <f t="shared" si="2"/>
        <v>0</v>
      </c>
      <c r="L40" s="5"/>
      <c r="M40" s="5"/>
      <c r="N40" s="29">
        <f t="shared" si="3"/>
        <v>0</v>
      </c>
      <c r="O40" s="5"/>
      <c r="P40" s="5"/>
      <c r="Q40" s="29">
        <f t="shared" si="4"/>
        <v>0</v>
      </c>
      <c r="R40" s="5"/>
      <c r="S40" s="5"/>
      <c r="T40" s="29">
        <f t="shared" si="5"/>
        <v>0</v>
      </c>
      <c r="U40" s="5"/>
      <c r="V40" s="5"/>
      <c r="W40" s="29">
        <f t="shared" si="6"/>
        <v>0</v>
      </c>
      <c r="X40" s="5">
        <f t="shared" si="7"/>
        <v>0</v>
      </c>
      <c r="Y40" s="5">
        <f t="shared" si="8"/>
        <v>1</v>
      </c>
      <c r="Z40" s="29">
        <f t="shared" si="9"/>
        <v>1</v>
      </c>
    </row>
    <row r="41" spans="2:26">
      <c r="B41" s="2" t="s">
        <v>259</v>
      </c>
      <c r="C41" s="5"/>
      <c r="D41" s="5"/>
      <c r="E41" s="29">
        <f t="shared" si="0"/>
        <v>0</v>
      </c>
      <c r="F41" s="5"/>
      <c r="G41" s="5"/>
      <c r="H41" s="29">
        <f t="shared" si="1"/>
        <v>0</v>
      </c>
      <c r="I41" s="5"/>
      <c r="J41" s="5"/>
      <c r="K41" s="29">
        <f t="shared" si="2"/>
        <v>0</v>
      </c>
      <c r="L41" s="5">
        <v>1</v>
      </c>
      <c r="M41" s="5"/>
      <c r="N41" s="29">
        <f t="shared" si="3"/>
        <v>1</v>
      </c>
      <c r="O41" s="5"/>
      <c r="P41" s="5"/>
      <c r="Q41" s="29">
        <f t="shared" si="4"/>
        <v>0</v>
      </c>
      <c r="R41" s="5"/>
      <c r="S41" s="5"/>
      <c r="T41" s="29">
        <f t="shared" si="5"/>
        <v>0</v>
      </c>
      <c r="U41" s="5"/>
      <c r="V41" s="5"/>
      <c r="W41" s="29">
        <f t="shared" si="6"/>
        <v>0</v>
      </c>
      <c r="X41" s="5">
        <f t="shared" si="7"/>
        <v>1</v>
      </c>
      <c r="Y41" s="5">
        <f t="shared" si="8"/>
        <v>0</v>
      </c>
      <c r="Z41" s="29">
        <f t="shared" si="9"/>
        <v>1</v>
      </c>
    </row>
    <row r="42" spans="2:26">
      <c r="B42" s="2" t="s">
        <v>304</v>
      </c>
      <c r="C42" s="5"/>
      <c r="D42" s="5"/>
      <c r="E42" s="29">
        <f t="shared" si="0"/>
        <v>0</v>
      </c>
      <c r="F42" s="5"/>
      <c r="G42" s="5"/>
      <c r="H42" s="29">
        <f t="shared" si="1"/>
        <v>0</v>
      </c>
      <c r="I42" s="5"/>
      <c r="J42" s="5"/>
      <c r="K42" s="29">
        <f t="shared" si="2"/>
        <v>0</v>
      </c>
      <c r="L42" s="5"/>
      <c r="M42" s="5"/>
      <c r="N42" s="29">
        <f t="shared" si="3"/>
        <v>0</v>
      </c>
      <c r="O42" s="5">
        <v>1</v>
      </c>
      <c r="P42" s="5"/>
      <c r="Q42" s="29">
        <f t="shared" si="4"/>
        <v>1</v>
      </c>
      <c r="R42" s="5"/>
      <c r="S42" s="5"/>
      <c r="T42" s="29">
        <f t="shared" si="5"/>
        <v>0</v>
      </c>
      <c r="U42" s="5"/>
      <c r="V42" s="5"/>
      <c r="W42" s="29">
        <f t="shared" si="6"/>
        <v>0</v>
      </c>
      <c r="X42" s="5">
        <f t="shared" si="7"/>
        <v>1</v>
      </c>
      <c r="Y42" s="5">
        <f t="shared" si="8"/>
        <v>0</v>
      </c>
      <c r="Z42" s="29">
        <f t="shared" si="9"/>
        <v>1</v>
      </c>
    </row>
    <row r="43" spans="2:26">
      <c r="B43" s="2" t="s">
        <v>139</v>
      </c>
      <c r="C43" s="5"/>
      <c r="D43" s="5"/>
      <c r="E43" s="29">
        <f t="shared" si="0"/>
        <v>0</v>
      </c>
      <c r="F43" s="5"/>
      <c r="G43" s="5"/>
      <c r="H43" s="29">
        <f t="shared" si="1"/>
        <v>0</v>
      </c>
      <c r="I43" s="5"/>
      <c r="J43" s="5"/>
      <c r="K43" s="29">
        <f t="shared" si="2"/>
        <v>0</v>
      </c>
      <c r="L43" s="5"/>
      <c r="M43" s="5"/>
      <c r="N43" s="29">
        <f t="shared" si="3"/>
        <v>0</v>
      </c>
      <c r="O43" s="5"/>
      <c r="P43" s="5"/>
      <c r="Q43" s="29">
        <f t="shared" si="4"/>
        <v>0</v>
      </c>
      <c r="R43" s="5">
        <v>1</v>
      </c>
      <c r="S43" s="5"/>
      <c r="T43" s="29">
        <f t="shared" si="5"/>
        <v>1</v>
      </c>
      <c r="U43" s="5"/>
      <c r="V43" s="5"/>
      <c r="W43" s="29">
        <f t="shared" si="6"/>
        <v>0</v>
      </c>
      <c r="X43" s="5">
        <f t="shared" si="7"/>
        <v>1</v>
      </c>
      <c r="Y43" s="5">
        <f t="shared" si="8"/>
        <v>0</v>
      </c>
      <c r="Z43" s="29">
        <f t="shared" si="9"/>
        <v>1</v>
      </c>
    </row>
    <row r="44" spans="2:26">
      <c r="B44" s="2" t="s">
        <v>114</v>
      </c>
      <c r="C44" s="5"/>
      <c r="D44" s="5"/>
      <c r="E44" s="29">
        <f t="shared" si="0"/>
        <v>0</v>
      </c>
      <c r="F44" s="5"/>
      <c r="G44" s="5"/>
      <c r="H44" s="29">
        <f t="shared" si="1"/>
        <v>0</v>
      </c>
      <c r="I44" s="5">
        <v>1</v>
      </c>
      <c r="J44" s="5"/>
      <c r="K44" s="29">
        <f t="shared" si="2"/>
        <v>1</v>
      </c>
      <c r="L44" s="5"/>
      <c r="M44" s="5"/>
      <c r="N44" s="29">
        <f t="shared" si="3"/>
        <v>0</v>
      </c>
      <c r="O44" s="5"/>
      <c r="P44" s="5"/>
      <c r="Q44" s="29">
        <f t="shared" si="4"/>
        <v>0</v>
      </c>
      <c r="R44" s="5"/>
      <c r="S44" s="5"/>
      <c r="T44" s="29">
        <f t="shared" si="5"/>
        <v>0</v>
      </c>
      <c r="U44" s="5"/>
      <c r="V44" s="5"/>
      <c r="W44" s="29">
        <f t="shared" si="6"/>
        <v>0</v>
      </c>
      <c r="X44" s="5">
        <f t="shared" si="7"/>
        <v>1</v>
      </c>
      <c r="Y44" s="5">
        <f t="shared" si="8"/>
        <v>0</v>
      </c>
      <c r="Z44" s="29">
        <f t="shared" si="9"/>
        <v>1</v>
      </c>
    </row>
    <row r="45" spans="2:26">
      <c r="B45" s="2" t="s">
        <v>109</v>
      </c>
      <c r="C45" s="5"/>
      <c r="D45" s="5"/>
      <c r="E45" s="29">
        <f t="shared" si="0"/>
        <v>0</v>
      </c>
      <c r="F45" s="5"/>
      <c r="G45" s="5"/>
      <c r="H45" s="29">
        <f t="shared" si="1"/>
        <v>0</v>
      </c>
      <c r="I45" s="5">
        <v>1</v>
      </c>
      <c r="J45" s="5"/>
      <c r="K45" s="29">
        <f t="shared" si="2"/>
        <v>1</v>
      </c>
      <c r="L45" s="5"/>
      <c r="M45" s="5"/>
      <c r="N45" s="29">
        <f t="shared" si="3"/>
        <v>0</v>
      </c>
      <c r="O45" s="5"/>
      <c r="P45" s="5"/>
      <c r="Q45" s="29">
        <f t="shared" si="4"/>
        <v>0</v>
      </c>
      <c r="R45" s="5"/>
      <c r="S45" s="5"/>
      <c r="T45" s="29">
        <f t="shared" si="5"/>
        <v>0</v>
      </c>
      <c r="U45" s="5"/>
      <c r="V45" s="5"/>
      <c r="W45" s="29">
        <f t="shared" si="6"/>
        <v>0</v>
      </c>
      <c r="X45" s="5">
        <f t="shared" si="7"/>
        <v>1</v>
      </c>
      <c r="Y45" s="5">
        <f t="shared" si="8"/>
        <v>0</v>
      </c>
      <c r="Z45" s="29">
        <f t="shared" si="9"/>
        <v>1</v>
      </c>
    </row>
    <row r="46" spans="2:26">
      <c r="B46" s="2" t="s">
        <v>212</v>
      </c>
      <c r="C46" s="5"/>
      <c r="D46" s="5"/>
      <c r="E46" s="29">
        <f t="shared" si="0"/>
        <v>0</v>
      </c>
      <c r="F46" s="5"/>
      <c r="G46" s="5">
        <v>1</v>
      </c>
      <c r="H46" s="29">
        <f t="shared" si="1"/>
        <v>1</v>
      </c>
      <c r="I46" s="5"/>
      <c r="J46" s="5"/>
      <c r="K46" s="29">
        <f t="shared" si="2"/>
        <v>0</v>
      </c>
      <c r="L46" s="5"/>
      <c r="M46" s="5"/>
      <c r="N46" s="29">
        <f t="shared" si="3"/>
        <v>0</v>
      </c>
      <c r="O46" s="5"/>
      <c r="P46" s="5"/>
      <c r="Q46" s="29">
        <f t="shared" si="4"/>
        <v>0</v>
      </c>
      <c r="R46" s="5"/>
      <c r="S46" s="5"/>
      <c r="T46" s="29">
        <f t="shared" si="5"/>
        <v>0</v>
      </c>
      <c r="U46" s="5"/>
      <c r="V46" s="5"/>
      <c r="W46" s="29">
        <f t="shared" si="6"/>
        <v>0</v>
      </c>
      <c r="X46" s="5">
        <f t="shared" si="7"/>
        <v>0</v>
      </c>
      <c r="Y46" s="5">
        <f t="shared" si="8"/>
        <v>1</v>
      </c>
      <c r="Z46" s="29">
        <f t="shared" si="9"/>
        <v>1</v>
      </c>
    </row>
    <row r="47" spans="2:26">
      <c r="B47" s="2" t="s">
        <v>21</v>
      </c>
      <c r="C47" s="5"/>
      <c r="D47" s="5"/>
      <c r="E47" s="29">
        <f t="shared" si="0"/>
        <v>0</v>
      </c>
      <c r="F47" s="5"/>
      <c r="G47" s="5"/>
      <c r="H47" s="29">
        <f t="shared" si="1"/>
        <v>0</v>
      </c>
      <c r="I47" s="5"/>
      <c r="J47" s="5"/>
      <c r="K47" s="29">
        <f t="shared" si="2"/>
        <v>0</v>
      </c>
      <c r="L47" s="5"/>
      <c r="M47" s="5"/>
      <c r="N47" s="29">
        <f t="shared" si="3"/>
        <v>0</v>
      </c>
      <c r="O47" s="5"/>
      <c r="P47" s="5"/>
      <c r="Q47" s="29">
        <f t="shared" si="4"/>
        <v>0</v>
      </c>
      <c r="R47" s="5">
        <v>1</v>
      </c>
      <c r="S47" s="5"/>
      <c r="T47" s="29">
        <f t="shared" si="5"/>
        <v>1</v>
      </c>
      <c r="U47" s="5"/>
      <c r="V47" s="5"/>
      <c r="W47" s="29">
        <f t="shared" si="6"/>
        <v>0</v>
      </c>
      <c r="X47" s="5">
        <f t="shared" si="7"/>
        <v>1</v>
      </c>
      <c r="Y47" s="5">
        <f t="shared" si="8"/>
        <v>0</v>
      </c>
      <c r="Z47" s="29">
        <f t="shared" si="9"/>
        <v>1</v>
      </c>
    </row>
    <row r="48" spans="2:26">
      <c r="B48" s="2" t="s">
        <v>90</v>
      </c>
      <c r="C48" s="5"/>
      <c r="D48" s="5"/>
      <c r="E48" s="29">
        <f t="shared" si="0"/>
        <v>0</v>
      </c>
      <c r="F48" s="5"/>
      <c r="G48" s="5"/>
      <c r="H48" s="29">
        <f t="shared" si="1"/>
        <v>0</v>
      </c>
      <c r="I48" s="5">
        <v>1</v>
      </c>
      <c r="J48" s="5"/>
      <c r="K48" s="29">
        <f t="shared" si="2"/>
        <v>1</v>
      </c>
      <c r="L48" s="5"/>
      <c r="M48" s="5"/>
      <c r="N48" s="29">
        <f t="shared" si="3"/>
        <v>0</v>
      </c>
      <c r="O48" s="5"/>
      <c r="P48" s="5"/>
      <c r="Q48" s="29">
        <f t="shared" si="4"/>
        <v>0</v>
      </c>
      <c r="R48" s="5"/>
      <c r="S48" s="5"/>
      <c r="T48" s="29">
        <f t="shared" si="5"/>
        <v>0</v>
      </c>
      <c r="U48" s="5"/>
      <c r="V48" s="5"/>
      <c r="W48" s="29">
        <f t="shared" si="6"/>
        <v>0</v>
      </c>
      <c r="X48" s="5">
        <f t="shared" si="7"/>
        <v>1</v>
      </c>
      <c r="Y48" s="5">
        <f t="shared" si="8"/>
        <v>0</v>
      </c>
      <c r="Z48" s="29">
        <f t="shared" si="9"/>
        <v>1</v>
      </c>
    </row>
    <row r="49" spans="2:26">
      <c r="B49" s="2" t="s">
        <v>42</v>
      </c>
      <c r="C49" s="5"/>
      <c r="D49" s="5"/>
      <c r="E49" s="29">
        <f t="shared" si="0"/>
        <v>0</v>
      </c>
      <c r="F49" s="5"/>
      <c r="G49" s="5"/>
      <c r="H49" s="29">
        <f t="shared" si="1"/>
        <v>0</v>
      </c>
      <c r="I49" s="5"/>
      <c r="J49" s="5"/>
      <c r="K49" s="29">
        <f t="shared" si="2"/>
        <v>0</v>
      </c>
      <c r="L49" s="5"/>
      <c r="M49" s="5"/>
      <c r="N49" s="29">
        <f t="shared" si="3"/>
        <v>0</v>
      </c>
      <c r="O49" s="5"/>
      <c r="P49" s="5"/>
      <c r="Q49" s="29">
        <f t="shared" si="4"/>
        <v>0</v>
      </c>
      <c r="R49" s="5">
        <v>1</v>
      </c>
      <c r="S49" s="5"/>
      <c r="T49" s="29">
        <f t="shared" si="5"/>
        <v>1</v>
      </c>
      <c r="U49" s="5"/>
      <c r="V49" s="5"/>
      <c r="W49" s="29">
        <f t="shared" si="6"/>
        <v>0</v>
      </c>
      <c r="X49" s="5">
        <f t="shared" si="7"/>
        <v>1</v>
      </c>
      <c r="Y49" s="5">
        <f t="shared" si="8"/>
        <v>0</v>
      </c>
      <c r="Z49" s="29">
        <f t="shared" si="9"/>
        <v>1</v>
      </c>
    </row>
    <row r="50" spans="2:26">
      <c r="E50" s="25"/>
      <c r="H50" s="25"/>
      <c r="K50" s="25"/>
      <c r="N50" s="25"/>
      <c r="Q50" s="25"/>
      <c r="T50" s="25"/>
      <c r="W50" s="25"/>
      <c r="Z50" s="25"/>
    </row>
    <row r="51" spans="2:26">
      <c r="B51" s="2" t="s">
        <v>210</v>
      </c>
      <c r="C51" s="5">
        <f>SUM(C9:C49)</f>
        <v>10</v>
      </c>
      <c r="D51" s="5">
        <f t="shared" ref="D51:Z51" si="10">SUM(D9:D49)</f>
        <v>0</v>
      </c>
      <c r="E51" s="29">
        <f t="shared" si="10"/>
        <v>10</v>
      </c>
      <c r="F51" s="5">
        <f t="shared" si="10"/>
        <v>7</v>
      </c>
      <c r="G51" s="5">
        <f t="shared" si="10"/>
        <v>3</v>
      </c>
      <c r="H51" s="29">
        <f t="shared" si="10"/>
        <v>10</v>
      </c>
      <c r="I51" s="5">
        <f t="shared" si="10"/>
        <v>18</v>
      </c>
      <c r="J51" s="5">
        <f t="shared" si="10"/>
        <v>3</v>
      </c>
      <c r="K51" s="29">
        <f t="shared" si="10"/>
        <v>21</v>
      </c>
      <c r="L51" s="5">
        <f t="shared" si="10"/>
        <v>15</v>
      </c>
      <c r="M51" s="5">
        <f t="shared" si="10"/>
        <v>0</v>
      </c>
      <c r="N51" s="29">
        <f t="shared" si="10"/>
        <v>15</v>
      </c>
      <c r="O51" s="5">
        <f t="shared" si="10"/>
        <v>8</v>
      </c>
      <c r="P51" s="5">
        <f t="shared" si="10"/>
        <v>3</v>
      </c>
      <c r="Q51" s="29">
        <f t="shared" si="10"/>
        <v>11</v>
      </c>
      <c r="R51" s="5">
        <f t="shared" si="10"/>
        <v>10</v>
      </c>
      <c r="S51" s="5">
        <f t="shared" si="10"/>
        <v>0</v>
      </c>
      <c r="T51" s="29">
        <f t="shared" si="10"/>
        <v>10</v>
      </c>
      <c r="U51" s="5">
        <f t="shared" si="10"/>
        <v>1</v>
      </c>
      <c r="V51" s="5">
        <f t="shared" si="10"/>
        <v>0</v>
      </c>
      <c r="W51" s="29">
        <f t="shared" si="10"/>
        <v>1</v>
      </c>
      <c r="X51" s="5">
        <f t="shared" si="10"/>
        <v>69</v>
      </c>
      <c r="Y51" s="5">
        <f t="shared" si="10"/>
        <v>9</v>
      </c>
      <c r="Z51" s="29">
        <f t="shared" si="10"/>
        <v>78</v>
      </c>
    </row>
  </sheetData>
  <autoFilter ref="C8:Z8"/>
  <sortState ref="B9:Z49">
    <sortCondition descending="1" ref="Z9:Z49"/>
    <sortCondition ref="B9:B49"/>
  </sortState>
  <mergeCells count="10">
    <mergeCell ref="D4:E4"/>
    <mergeCell ref="X7:Z7"/>
    <mergeCell ref="B6:Z6"/>
    <mergeCell ref="C7:E7"/>
    <mergeCell ref="F7:H7"/>
    <mergeCell ref="I7:K7"/>
    <mergeCell ref="L7:N7"/>
    <mergeCell ref="O7:Q7"/>
    <mergeCell ref="R7:T7"/>
    <mergeCell ref="U7:W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7"/>
  <sheetViews>
    <sheetView workbookViewId="0">
      <pane ySplit="8" topLeftCell="A9" activePane="bottomLeft" state="frozen"/>
      <selection activeCell="J24" sqref="J24"/>
      <selection pane="bottomLeft" activeCell="AA17" sqref="AA17"/>
    </sheetView>
  </sheetViews>
  <sheetFormatPr defaultColWidth="10.83203125" defaultRowHeight="15.5"/>
  <cols>
    <col min="1" max="1" width="3.6640625" style="1" customWidth="1"/>
    <col min="2" max="2" width="18.33203125" style="1" customWidth="1"/>
    <col min="3" max="23" width="7.83203125" style="1" customWidth="1"/>
    <col min="24" max="24" width="7.83203125" style="8" customWidth="1"/>
    <col min="25" max="26" width="7.83203125" style="1" customWidth="1"/>
    <col min="27" max="16384" width="10.83203125" style="1"/>
  </cols>
  <sheetData>
    <row r="2" spans="2:26">
      <c r="B2" s="25" t="s">
        <v>209</v>
      </c>
    </row>
    <row r="3" spans="2:26">
      <c r="B3" s="25"/>
    </row>
    <row r="4" spans="2:26">
      <c r="B4" s="25" t="s">
        <v>217</v>
      </c>
      <c r="D4" s="93">
        <f ca="1">TODAY()</f>
        <v>44121</v>
      </c>
      <c r="E4" s="94"/>
    </row>
    <row r="6" spans="2:26" ht="26" customHeight="1">
      <c r="B6" s="102" t="s">
        <v>219</v>
      </c>
      <c r="C6" s="95"/>
      <c r="D6" s="95"/>
      <c r="E6" s="95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4"/>
    </row>
    <row r="7" spans="2:26">
      <c r="B7" s="13" t="s">
        <v>100</v>
      </c>
      <c r="C7" s="95" t="s">
        <v>85</v>
      </c>
      <c r="D7" s="96"/>
      <c r="E7" s="97"/>
      <c r="F7" s="95" t="s">
        <v>88</v>
      </c>
      <c r="G7" s="96"/>
      <c r="H7" s="97"/>
      <c r="I7" s="95" t="s">
        <v>86</v>
      </c>
      <c r="J7" s="96"/>
      <c r="K7" s="97"/>
      <c r="L7" s="95" t="s">
        <v>87</v>
      </c>
      <c r="M7" s="96"/>
      <c r="N7" s="97"/>
      <c r="O7" s="95" t="s">
        <v>84</v>
      </c>
      <c r="P7" s="96"/>
      <c r="Q7" s="97"/>
      <c r="R7" s="95" t="s">
        <v>93</v>
      </c>
      <c r="S7" s="96"/>
      <c r="T7" s="97"/>
      <c r="U7" s="95" t="s">
        <v>94</v>
      </c>
      <c r="V7" s="96"/>
      <c r="W7" s="97"/>
      <c r="X7" s="95" t="s">
        <v>101</v>
      </c>
      <c r="Y7" s="96"/>
      <c r="Z7" s="97"/>
    </row>
    <row r="8" spans="2:26">
      <c r="B8" s="3" t="s">
        <v>89</v>
      </c>
      <c r="C8" s="28" t="s">
        <v>15</v>
      </c>
      <c r="D8" s="14" t="s">
        <v>16</v>
      </c>
      <c r="E8" s="14" t="s">
        <v>17</v>
      </c>
      <c r="F8" s="28" t="s">
        <v>15</v>
      </c>
      <c r="G8" s="14" t="s">
        <v>16</v>
      </c>
      <c r="H8" s="14" t="s">
        <v>17</v>
      </c>
      <c r="I8" s="28" t="s">
        <v>15</v>
      </c>
      <c r="J8" s="14" t="s">
        <v>16</v>
      </c>
      <c r="K8" s="14" t="s">
        <v>17</v>
      </c>
      <c r="L8" s="28" t="s">
        <v>15</v>
      </c>
      <c r="M8" s="14" t="s">
        <v>16</v>
      </c>
      <c r="N8" s="14" t="s">
        <v>17</v>
      </c>
      <c r="O8" s="28" t="s">
        <v>15</v>
      </c>
      <c r="P8" s="14" t="s">
        <v>16</v>
      </c>
      <c r="Q8" s="14" t="s">
        <v>17</v>
      </c>
      <c r="R8" s="28" t="s">
        <v>15</v>
      </c>
      <c r="S8" s="14" t="s">
        <v>16</v>
      </c>
      <c r="T8" s="14" t="s">
        <v>17</v>
      </c>
      <c r="U8" s="28" t="s">
        <v>15</v>
      </c>
      <c r="V8" s="14" t="s">
        <v>16</v>
      </c>
      <c r="W8" s="14" t="s">
        <v>17</v>
      </c>
      <c r="X8" s="28" t="s">
        <v>15</v>
      </c>
      <c r="Y8" s="14" t="s">
        <v>16</v>
      </c>
      <c r="Z8" s="14" t="s">
        <v>17</v>
      </c>
    </row>
    <row r="9" spans="2:26">
      <c r="B9" s="2" t="s">
        <v>35</v>
      </c>
      <c r="C9" s="5"/>
      <c r="D9" s="5"/>
      <c r="E9" s="29">
        <f t="shared" ref="E9:E45" si="0">C9+D9</f>
        <v>0</v>
      </c>
      <c r="F9" s="5"/>
      <c r="G9" s="5"/>
      <c r="H9" s="29">
        <f t="shared" ref="H9:H45" si="1">F9+G9</f>
        <v>0</v>
      </c>
      <c r="I9" s="5">
        <v>3</v>
      </c>
      <c r="J9" s="5">
        <v>2</v>
      </c>
      <c r="K9" s="29">
        <f t="shared" ref="K9:K45" si="2">I9+J9</f>
        <v>5</v>
      </c>
      <c r="L9" s="5"/>
      <c r="M9" s="5"/>
      <c r="N9" s="29">
        <f t="shared" ref="N9:N45" si="3">L9+M9</f>
        <v>0</v>
      </c>
      <c r="O9" s="5"/>
      <c r="P9" s="5"/>
      <c r="Q9" s="29">
        <f t="shared" ref="Q9:Q45" si="4">O9+P9</f>
        <v>0</v>
      </c>
      <c r="R9" s="5"/>
      <c r="S9" s="5"/>
      <c r="T9" s="29">
        <f t="shared" ref="T9:T45" si="5">R9+S9</f>
        <v>0</v>
      </c>
      <c r="U9" s="5"/>
      <c r="V9" s="5"/>
      <c r="W9" s="29">
        <f t="shared" ref="W9:W45" si="6">U9+V9</f>
        <v>0</v>
      </c>
      <c r="X9" s="5">
        <f t="shared" ref="X9:X45" si="7">C9+F9+I9+L9+O9+R9+U9</f>
        <v>3</v>
      </c>
      <c r="Y9" s="5">
        <f t="shared" ref="Y9:Y45" si="8">D9+G9+J9+M9+P9+S9+V9</f>
        <v>2</v>
      </c>
      <c r="Z9" s="29">
        <f t="shared" ref="Z9:Z45" si="9">X9+Y9</f>
        <v>5</v>
      </c>
    </row>
    <row r="10" spans="2:26">
      <c r="B10" s="2" t="s">
        <v>92</v>
      </c>
      <c r="C10" s="5"/>
      <c r="D10" s="5"/>
      <c r="E10" s="29">
        <f t="shared" si="0"/>
        <v>0</v>
      </c>
      <c r="F10" s="5"/>
      <c r="G10" s="5"/>
      <c r="H10" s="29">
        <f t="shared" si="1"/>
        <v>0</v>
      </c>
      <c r="I10" s="5">
        <v>2</v>
      </c>
      <c r="J10" s="5"/>
      <c r="K10" s="29">
        <f t="shared" si="2"/>
        <v>2</v>
      </c>
      <c r="L10" s="5">
        <v>2</v>
      </c>
      <c r="M10" s="5"/>
      <c r="N10" s="29">
        <f t="shared" si="3"/>
        <v>2</v>
      </c>
      <c r="O10" s="5"/>
      <c r="P10" s="5"/>
      <c r="Q10" s="29">
        <f t="shared" si="4"/>
        <v>0</v>
      </c>
      <c r="R10" s="5"/>
      <c r="S10" s="5"/>
      <c r="T10" s="29">
        <f t="shared" si="5"/>
        <v>0</v>
      </c>
      <c r="U10" s="5"/>
      <c r="V10" s="5"/>
      <c r="W10" s="29">
        <f t="shared" si="6"/>
        <v>0</v>
      </c>
      <c r="X10" s="5">
        <f t="shared" si="7"/>
        <v>4</v>
      </c>
      <c r="Y10" s="5">
        <f t="shared" si="8"/>
        <v>0</v>
      </c>
      <c r="Z10" s="29">
        <f t="shared" si="9"/>
        <v>4</v>
      </c>
    </row>
    <row r="11" spans="2:26">
      <c r="B11" s="2" t="s">
        <v>81</v>
      </c>
      <c r="C11" s="5"/>
      <c r="D11" s="5"/>
      <c r="E11" s="29">
        <f t="shared" si="0"/>
        <v>0</v>
      </c>
      <c r="F11" s="5"/>
      <c r="G11" s="5"/>
      <c r="H11" s="29">
        <f t="shared" si="1"/>
        <v>0</v>
      </c>
      <c r="I11" s="5"/>
      <c r="J11" s="5"/>
      <c r="K11" s="29">
        <f t="shared" si="2"/>
        <v>0</v>
      </c>
      <c r="L11" s="5">
        <v>3</v>
      </c>
      <c r="M11" s="5"/>
      <c r="N11" s="29">
        <f t="shared" si="3"/>
        <v>3</v>
      </c>
      <c r="O11" s="5"/>
      <c r="P11" s="5"/>
      <c r="Q11" s="29">
        <f t="shared" si="4"/>
        <v>0</v>
      </c>
      <c r="R11" s="5"/>
      <c r="S11" s="5"/>
      <c r="T11" s="29">
        <f t="shared" si="5"/>
        <v>0</v>
      </c>
      <c r="U11" s="5"/>
      <c r="V11" s="5"/>
      <c r="W11" s="29">
        <f t="shared" si="6"/>
        <v>0</v>
      </c>
      <c r="X11" s="5">
        <f t="shared" si="7"/>
        <v>3</v>
      </c>
      <c r="Y11" s="5">
        <f t="shared" si="8"/>
        <v>0</v>
      </c>
      <c r="Z11" s="29">
        <f t="shared" si="9"/>
        <v>3</v>
      </c>
    </row>
    <row r="12" spans="2:26">
      <c r="B12" s="2" t="s">
        <v>213</v>
      </c>
      <c r="C12" s="5">
        <v>1</v>
      </c>
      <c r="D12" s="5"/>
      <c r="E12" s="29">
        <f t="shared" si="0"/>
        <v>1</v>
      </c>
      <c r="F12" s="5"/>
      <c r="G12" s="5">
        <v>2</v>
      </c>
      <c r="H12" s="29">
        <f t="shared" si="1"/>
        <v>2</v>
      </c>
      <c r="I12" s="5"/>
      <c r="J12" s="5"/>
      <c r="K12" s="29">
        <f t="shared" si="2"/>
        <v>0</v>
      </c>
      <c r="L12" s="5"/>
      <c r="M12" s="5"/>
      <c r="N12" s="29">
        <f t="shared" si="3"/>
        <v>0</v>
      </c>
      <c r="O12" s="5"/>
      <c r="P12" s="5"/>
      <c r="Q12" s="29">
        <f t="shared" si="4"/>
        <v>0</v>
      </c>
      <c r="R12" s="5"/>
      <c r="S12" s="5"/>
      <c r="T12" s="29">
        <f t="shared" si="5"/>
        <v>0</v>
      </c>
      <c r="U12" s="5"/>
      <c r="V12" s="5"/>
      <c r="W12" s="29">
        <f t="shared" si="6"/>
        <v>0</v>
      </c>
      <c r="X12" s="5">
        <f t="shared" si="7"/>
        <v>1</v>
      </c>
      <c r="Y12" s="5">
        <f t="shared" si="8"/>
        <v>2</v>
      </c>
      <c r="Z12" s="29">
        <f t="shared" si="9"/>
        <v>3</v>
      </c>
    </row>
    <row r="13" spans="2:26">
      <c r="B13" s="2" t="s">
        <v>155</v>
      </c>
      <c r="C13" s="5"/>
      <c r="D13" s="5"/>
      <c r="E13" s="29">
        <f t="shared" si="0"/>
        <v>0</v>
      </c>
      <c r="F13" s="5"/>
      <c r="G13" s="5"/>
      <c r="H13" s="29">
        <f t="shared" si="1"/>
        <v>0</v>
      </c>
      <c r="I13" s="5"/>
      <c r="J13" s="5"/>
      <c r="K13" s="29">
        <f t="shared" si="2"/>
        <v>0</v>
      </c>
      <c r="L13" s="5">
        <v>1</v>
      </c>
      <c r="M13" s="5"/>
      <c r="N13" s="29">
        <f t="shared" si="3"/>
        <v>1</v>
      </c>
      <c r="O13" s="5">
        <v>2</v>
      </c>
      <c r="P13" s="5"/>
      <c r="Q13" s="29">
        <f t="shared" si="4"/>
        <v>2</v>
      </c>
      <c r="R13" s="5"/>
      <c r="S13" s="5"/>
      <c r="T13" s="29">
        <f t="shared" si="5"/>
        <v>0</v>
      </c>
      <c r="U13" s="5"/>
      <c r="V13" s="5"/>
      <c r="W13" s="29">
        <f t="shared" si="6"/>
        <v>0</v>
      </c>
      <c r="X13" s="5">
        <f t="shared" si="7"/>
        <v>3</v>
      </c>
      <c r="Y13" s="5">
        <f t="shared" si="8"/>
        <v>0</v>
      </c>
      <c r="Z13" s="29">
        <f t="shared" si="9"/>
        <v>3</v>
      </c>
    </row>
    <row r="14" spans="2:26">
      <c r="B14" s="2" t="s">
        <v>19</v>
      </c>
      <c r="C14" s="5"/>
      <c r="D14" s="5"/>
      <c r="E14" s="29">
        <f t="shared" si="0"/>
        <v>0</v>
      </c>
      <c r="F14" s="5"/>
      <c r="G14" s="5"/>
      <c r="H14" s="29">
        <f t="shared" si="1"/>
        <v>0</v>
      </c>
      <c r="I14" s="5">
        <v>3</v>
      </c>
      <c r="J14" s="5"/>
      <c r="K14" s="29">
        <f t="shared" si="2"/>
        <v>3</v>
      </c>
      <c r="L14" s="5"/>
      <c r="M14" s="5"/>
      <c r="N14" s="29">
        <f t="shared" si="3"/>
        <v>0</v>
      </c>
      <c r="O14" s="5"/>
      <c r="P14" s="5"/>
      <c r="Q14" s="29">
        <f t="shared" si="4"/>
        <v>0</v>
      </c>
      <c r="R14" s="5"/>
      <c r="S14" s="5"/>
      <c r="T14" s="29">
        <f t="shared" si="5"/>
        <v>0</v>
      </c>
      <c r="U14" s="5"/>
      <c r="V14" s="5"/>
      <c r="W14" s="29">
        <f t="shared" si="6"/>
        <v>0</v>
      </c>
      <c r="X14" s="5">
        <f t="shared" si="7"/>
        <v>3</v>
      </c>
      <c r="Y14" s="5">
        <f t="shared" si="8"/>
        <v>0</v>
      </c>
      <c r="Z14" s="29">
        <f t="shared" si="9"/>
        <v>3</v>
      </c>
    </row>
    <row r="15" spans="2:26">
      <c r="B15" s="2" t="s">
        <v>114</v>
      </c>
      <c r="C15" s="5"/>
      <c r="D15" s="5"/>
      <c r="E15" s="29">
        <f t="shared" si="0"/>
        <v>0</v>
      </c>
      <c r="F15" s="5"/>
      <c r="G15" s="5"/>
      <c r="H15" s="29">
        <f t="shared" si="1"/>
        <v>0</v>
      </c>
      <c r="I15" s="5">
        <v>3</v>
      </c>
      <c r="J15" s="5"/>
      <c r="K15" s="29">
        <f t="shared" si="2"/>
        <v>3</v>
      </c>
      <c r="L15" s="5"/>
      <c r="M15" s="5"/>
      <c r="N15" s="29">
        <f t="shared" si="3"/>
        <v>0</v>
      </c>
      <c r="O15" s="5"/>
      <c r="P15" s="5"/>
      <c r="Q15" s="29">
        <f t="shared" si="4"/>
        <v>0</v>
      </c>
      <c r="R15" s="5"/>
      <c r="S15" s="5"/>
      <c r="T15" s="29">
        <f t="shared" si="5"/>
        <v>0</v>
      </c>
      <c r="U15" s="5"/>
      <c r="V15" s="5"/>
      <c r="W15" s="29">
        <f t="shared" si="6"/>
        <v>0</v>
      </c>
      <c r="X15" s="5">
        <f t="shared" si="7"/>
        <v>3</v>
      </c>
      <c r="Y15" s="5">
        <f t="shared" si="8"/>
        <v>0</v>
      </c>
      <c r="Z15" s="29">
        <f t="shared" si="9"/>
        <v>3</v>
      </c>
    </row>
    <row r="16" spans="2:26">
      <c r="B16" s="2" t="s">
        <v>173</v>
      </c>
      <c r="C16" s="5"/>
      <c r="D16" s="5"/>
      <c r="E16" s="29">
        <f t="shared" si="0"/>
        <v>0</v>
      </c>
      <c r="F16" s="5"/>
      <c r="G16" s="5"/>
      <c r="H16" s="29">
        <f t="shared" si="1"/>
        <v>0</v>
      </c>
      <c r="I16" s="5"/>
      <c r="J16" s="5"/>
      <c r="K16" s="29">
        <f t="shared" si="2"/>
        <v>0</v>
      </c>
      <c r="L16" s="5"/>
      <c r="M16" s="5"/>
      <c r="N16" s="29">
        <f t="shared" si="3"/>
        <v>0</v>
      </c>
      <c r="O16" s="5"/>
      <c r="P16" s="5"/>
      <c r="Q16" s="29">
        <f t="shared" si="4"/>
        <v>0</v>
      </c>
      <c r="R16" s="5">
        <v>2</v>
      </c>
      <c r="S16" s="5"/>
      <c r="T16" s="29">
        <f t="shared" si="5"/>
        <v>2</v>
      </c>
      <c r="U16" s="5"/>
      <c r="V16" s="5"/>
      <c r="W16" s="29">
        <f t="shared" si="6"/>
        <v>0</v>
      </c>
      <c r="X16" s="5">
        <f t="shared" si="7"/>
        <v>2</v>
      </c>
      <c r="Y16" s="5">
        <f t="shared" si="8"/>
        <v>0</v>
      </c>
      <c r="Z16" s="29">
        <f t="shared" si="9"/>
        <v>2</v>
      </c>
    </row>
    <row r="17" spans="2:26">
      <c r="B17" s="2" t="s">
        <v>31</v>
      </c>
      <c r="C17" s="5"/>
      <c r="D17" s="5"/>
      <c r="E17" s="29">
        <f t="shared" si="0"/>
        <v>0</v>
      </c>
      <c r="F17" s="5"/>
      <c r="G17" s="5"/>
      <c r="H17" s="29">
        <f t="shared" si="1"/>
        <v>0</v>
      </c>
      <c r="I17" s="5"/>
      <c r="J17" s="5"/>
      <c r="K17" s="29">
        <f t="shared" si="2"/>
        <v>0</v>
      </c>
      <c r="L17" s="5">
        <v>1</v>
      </c>
      <c r="M17" s="5"/>
      <c r="N17" s="29">
        <f t="shared" si="3"/>
        <v>1</v>
      </c>
      <c r="O17" s="5"/>
      <c r="P17" s="5"/>
      <c r="Q17" s="29">
        <f t="shared" si="4"/>
        <v>0</v>
      </c>
      <c r="R17" s="5">
        <v>1</v>
      </c>
      <c r="S17" s="5"/>
      <c r="T17" s="29">
        <f t="shared" si="5"/>
        <v>1</v>
      </c>
      <c r="U17" s="5"/>
      <c r="V17" s="5"/>
      <c r="W17" s="29">
        <f t="shared" si="6"/>
        <v>0</v>
      </c>
      <c r="X17" s="5">
        <f t="shared" si="7"/>
        <v>2</v>
      </c>
      <c r="Y17" s="5">
        <f t="shared" si="8"/>
        <v>0</v>
      </c>
      <c r="Z17" s="29">
        <f t="shared" si="9"/>
        <v>2</v>
      </c>
    </row>
    <row r="18" spans="2:26">
      <c r="B18" s="2" t="s">
        <v>164</v>
      </c>
      <c r="C18" s="5"/>
      <c r="D18" s="5"/>
      <c r="E18" s="29">
        <f t="shared" si="0"/>
        <v>0</v>
      </c>
      <c r="F18" s="5">
        <v>2</v>
      </c>
      <c r="G18" s="5"/>
      <c r="H18" s="29">
        <f t="shared" si="1"/>
        <v>2</v>
      </c>
      <c r="I18" s="5"/>
      <c r="J18" s="5"/>
      <c r="K18" s="29">
        <f t="shared" si="2"/>
        <v>0</v>
      </c>
      <c r="L18" s="5"/>
      <c r="M18" s="5"/>
      <c r="N18" s="29">
        <f t="shared" si="3"/>
        <v>0</v>
      </c>
      <c r="O18" s="5"/>
      <c r="P18" s="5"/>
      <c r="Q18" s="29">
        <f t="shared" si="4"/>
        <v>0</v>
      </c>
      <c r="R18" s="5"/>
      <c r="S18" s="5"/>
      <c r="T18" s="29">
        <f t="shared" si="5"/>
        <v>0</v>
      </c>
      <c r="U18" s="5"/>
      <c r="V18" s="5"/>
      <c r="W18" s="29">
        <f t="shared" si="6"/>
        <v>0</v>
      </c>
      <c r="X18" s="5">
        <f t="shared" si="7"/>
        <v>2</v>
      </c>
      <c r="Y18" s="5">
        <f t="shared" si="8"/>
        <v>0</v>
      </c>
      <c r="Z18" s="29">
        <f t="shared" si="9"/>
        <v>2</v>
      </c>
    </row>
    <row r="19" spans="2:26">
      <c r="B19" s="2" t="s">
        <v>54</v>
      </c>
      <c r="C19" s="5">
        <v>2</v>
      </c>
      <c r="D19" s="5"/>
      <c r="E19" s="29">
        <f t="shared" si="0"/>
        <v>2</v>
      </c>
      <c r="F19" s="5"/>
      <c r="G19" s="5"/>
      <c r="H19" s="29">
        <f t="shared" si="1"/>
        <v>0</v>
      </c>
      <c r="I19" s="5"/>
      <c r="J19" s="5"/>
      <c r="K19" s="29">
        <f t="shared" si="2"/>
        <v>0</v>
      </c>
      <c r="L19" s="5"/>
      <c r="M19" s="5"/>
      <c r="N19" s="29">
        <f t="shared" si="3"/>
        <v>0</v>
      </c>
      <c r="O19" s="5"/>
      <c r="P19" s="5"/>
      <c r="Q19" s="29">
        <f t="shared" si="4"/>
        <v>0</v>
      </c>
      <c r="R19" s="5"/>
      <c r="S19" s="5"/>
      <c r="T19" s="29">
        <f t="shared" si="5"/>
        <v>0</v>
      </c>
      <c r="U19" s="5"/>
      <c r="V19" s="5"/>
      <c r="W19" s="29">
        <f t="shared" si="6"/>
        <v>0</v>
      </c>
      <c r="X19" s="5">
        <f t="shared" si="7"/>
        <v>2</v>
      </c>
      <c r="Y19" s="5">
        <f t="shared" si="8"/>
        <v>0</v>
      </c>
      <c r="Z19" s="29">
        <f t="shared" si="9"/>
        <v>2</v>
      </c>
    </row>
    <row r="20" spans="2:26">
      <c r="B20" s="2" t="s">
        <v>20</v>
      </c>
      <c r="C20" s="5"/>
      <c r="D20" s="5"/>
      <c r="E20" s="29">
        <f t="shared" si="0"/>
        <v>0</v>
      </c>
      <c r="F20" s="5"/>
      <c r="G20" s="5"/>
      <c r="H20" s="29">
        <f t="shared" si="1"/>
        <v>0</v>
      </c>
      <c r="I20" s="5"/>
      <c r="J20" s="5"/>
      <c r="K20" s="29">
        <f t="shared" si="2"/>
        <v>0</v>
      </c>
      <c r="L20" s="5"/>
      <c r="M20" s="5"/>
      <c r="N20" s="29">
        <f t="shared" si="3"/>
        <v>0</v>
      </c>
      <c r="O20" s="5">
        <v>1</v>
      </c>
      <c r="P20" s="5"/>
      <c r="Q20" s="29">
        <f t="shared" si="4"/>
        <v>1</v>
      </c>
      <c r="R20" s="5">
        <v>1</v>
      </c>
      <c r="S20" s="5"/>
      <c r="T20" s="29">
        <f t="shared" si="5"/>
        <v>1</v>
      </c>
      <c r="U20" s="5"/>
      <c r="V20" s="5"/>
      <c r="W20" s="29">
        <f t="shared" si="6"/>
        <v>0</v>
      </c>
      <c r="X20" s="5">
        <f t="shared" si="7"/>
        <v>2</v>
      </c>
      <c r="Y20" s="5">
        <f t="shared" si="8"/>
        <v>0</v>
      </c>
      <c r="Z20" s="29">
        <f t="shared" si="9"/>
        <v>2</v>
      </c>
    </row>
    <row r="21" spans="2:26">
      <c r="B21" s="2" t="s">
        <v>191</v>
      </c>
      <c r="C21" s="5"/>
      <c r="D21" s="5"/>
      <c r="E21" s="29">
        <f t="shared" si="0"/>
        <v>0</v>
      </c>
      <c r="F21" s="5"/>
      <c r="G21" s="5"/>
      <c r="H21" s="29">
        <f t="shared" si="1"/>
        <v>0</v>
      </c>
      <c r="I21" s="5"/>
      <c r="J21" s="5"/>
      <c r="K21" s="29">
        <f t="shared" si="2"/>
        <v>0</v>
      </c>
      <c r="L21" s="5"/>
      <c r="M21" s="5"/>
      <c r="N21" s="29">
        <f t="shared" si="3"/>
        <v>0</v>
      </c>
      <c r="O21" s="5">
        <v>1</v>
      </c>
      <c r="P21" s="5"/>
      <c r="Q21" s="29">
        <f t="shared" si="4"/>
        <v>1</v>
      </c>
      <c r="R21" s="5"/>
      <c r="S21" s="5"/>
      <c r="T21" s="29">
        <f t="shared" si="5"/>
        <v>0</v>
      </c>
      <c r="U21" s="5"/>
      <c r="V21" s="5"/>
      <c r="W21" s="29">
        <f t="shared" si="6"/>
        <v>0</v>
      </c>
      <c r="X21" s="5">
        <f t="shared" si="7"/>
        <v>1</v>
      </c>
      <c r="Y21" s="5">
        <f t="shared" si="8"/>
        <v>0</v>
      </c>
      <c r="Z21" s="29">
        <f t="shared" si="9"/>
        <v>1</v>
      </c>
    </row>
    <row r="22" spans="2:26">
      <c r="B22" s="2" t="s">
        <v>180</v>
      </c>
      <c r="C22" s="5"/>
      <c r="D22" s="5"/>
      <c r="E22" s="29">
        <f t="shared" si="0"/>
        <v>0</v>
      </c>
      <c r="F22" s="5"/>
      <c r="G22" s="5"/>
      <c r="H22" s="29">
        <f t="shared" si="1"/>
        <v>0</v>
      </c>
      <c r="I22" s="5"/>
      <c r="J22" s="5"/>
      <c r="K22" s="29">
        <f t="shared" si="2"/>
        <v>0</v>
      </c>
      <c r="L22" s="5">
        <v>1</v>
      </c>
      <c r="M22" s="5"/>
      <c r="N22" s="29">
        <f t="shared" si="3"/>
        <v>1</v>
      </c>
      <c r="O22" s="5"/>
      <c r="P22" s="5"/>
      <c r="Q22" s="29">
        <f t="shared" si="4"/>
        <v>0</v>
      </c>
      <c r="R22" s="5"/>
      <c r="S22" s="5"/>
      <c r="T22" s="29">
        <f t="shared" si="5"/>
        <v>0</v>
      </c>
      <c r="U22" s="5"/>
      <c r="V22" s="5"/>
      <c r="W22" s="29">
        <f t="shared" si="6"/>
        <v>0</v>
      </c>
      <c r="X22" s="5">
        <f t="shared" si="7"/>
        <v>1</v>
      </c>
      <c r="Y22" s="5">
        <f t="shared" si="8"/>
        <v>0</v>
      </c>
      <c r="Z22" s="29">
        <f t="shared" si="9"/>
        <v>1</v>
      </c>
    </row>
    <row r="23" spans="2:26">
      <c r="B23" s="2" t="s">
        <v>305</v>
      </c>
      <c r="C23" s="5"/>
      <c r="D23" s="5"/>
      <c r="E23" s="29">
        <f t="shared" si="0"/>
        <v>0</v>
      </c>
      <c r="F23" s="5"/>
      <c r="G23" s="5"/>
      <c r="H23" s="29">
        <f t="shared" si="1"/>
        <v>0</v>
      </c>
      <c r="I23" s="5"/>
      <c r="J23" s="5"/>
      <c r="K23" s="29">
        <f t="shared" si="2"/>
        <v>0</v>
      </c>
      <c r="L23" s="5">
        <v>1</v>
      </c>
      <c r="M23" s="5"/>
      <c r="N23" s="29">
        <f t="shared" si="3"/>
        <v>1</v>
      </c>
      <c r="O23" s="5"/>
      <c r="P23" s="5"/>
      <c r="Q23" s="29">
        <f t="shared" si="4"/>
        <v>0</v>
      </c>
      <c r="R23" s="5"/>
      <c r="S23" s="5"/>
      <c r="T23" s="29">
        <f t="shared" si="5"/>
        <v>0</v>
      </c>
      <c r="U23" s="5"/>
      <c r="V23" s="5"/>
      <c r="W23" s="29">
        <f t="shared" si="6"/>
        <v>0</v>
      </c>
      <c r="X23" s="5">
        <f t="shared" si="7"/>
        <v>1</v>
      </c>
      <c r="Y23" s="5">
        <f t="shared" si="8"/>
        <v>0</v>
      </c>
      <c r="Z23" s="29">
        <f t="shared" si="9"/>
        <v>1</v>
      </c>
    </row>
    <row r="24" spans="2:26">
      <c r="B24" s="2" t="s">
        <v>33</v>
      </c>
      <c r="C24" s="5"/>
      <c r="D24" s="5"/>
      <c r="E24" s="29">
        <f t="shared" si="0"/>
        <v>0</v>
      </c>
      <c r="F24" s="5">
        <v>1</v>
      </c>
      <c r="G24" s="5"/>
      <c r="H24" s="29">
        <f t="shared" si="1"/>
        <v>1</v>
      </c>
      <c r="I24" s="5"/>
      <c r="J24" s="5"/>
      <c r="K24" s="29">
        <f t="shared" si="2"/>
        <v>0</v>
      </c>
      <c r="L24" s="5"/>
      <c r="M24" s="5"/>
      <c r="N24" s="29">
        <f t="shared" si="3"/>
        <v>0</v>
      </c>
      <c r="O24" s="5"/>
      <c r="P24" s="5"/>
      <c r="Q24" s="29">
        <f t="shared" si="4"/>
        <v>0</v>
      </c>
      <c r="R24" s="5"/>
      <c r="S24" s="5"/>
      <c r="T24" s="29">
        <f t="shared" si="5"/>
        <v>0</v>
      </c>
      <c r="U24" s="5"/>
      <c r="V24" s="5"/>
      <c r="W24" s="29">
        <f t="shared" si="6"/>
        <v>0</v>
      </c>
      <c r="X24" s="5">
        <f t="shared" si="7"/>
        <v>1</v>
      </c>
      <c r="Y24" s="5">
        <f t="shared" si="8"/>
        <v>0</v>
      </c>
      <c r="Z24" s="29">
        <f t="shared" si="9"/>
        <v>1</v>
      </c>
    </row>
    <row r="25" spans="2:26">
      <c r="B25" s="2" t="s">
        <v>170</v>
      </c>
      <c r="C25" s="5"/>
      <c r="D25" s="5"/>
      <c r="E25" s="29">
        <f t="shared" si="0"/>
        <v>0</v>
      </c>
      <c r="F25" s="5"/>
      <c r="G25" s="5"/>
      <c r="H25" s="29">
        <f t="shared" si="1"/>
        <v>0</v>
      </c>
      <c r="I25" s="5"/>
      <c r="J25" s="5"/>
      <c r="K25" s="29">
        <f t="shared" si="2"/>
        <v>0</v>
      </c>
      <c r="L25" s="5"/>
      <c r="M25" s="5"/>
      <c r="N25" s="29">
        <f t="shared" si="3"/>
        <v>0</v>
      </c>
      <c r="O25" s="5"/>
      <c r="P25" s="5"/>
      <c r="Q25" s="29">
        <f t="shared" si="4"/>
        <v>0</v>
      </c>
      <c r="R25" s="5">
        <v>1</v>
      </c>
      <c r="S25" s="5"/>
      <c r="T25" s="29">
        <f t="shared" si="5"/>
        <v>1</v>
      </c>
      <c r="U25" s="5"/>
      <c r="V25" s="5"/>
      <c r="W25" s="29">
        <f t="shared" si="6"/>
        <v>0</v>
      </c>
      <c r="X25" s="5">
        <f t="shared" si="7"/>
        <v>1</v>
      </c>
      <c r="Y25" s="5">
        <f t="shared" si="8"/>
        <v>0</v>
      </c>
      <c r="Z25" s="29">
        <f t="shared" si="9"/>
        <v>1</v>
      </c>
    </row>
    <row r="26" spans="2:26">
      <c r="B26" s="2" t="s">
        <v>75</v>
      </c>
      <c r="C26" s="5"/>
      <c r="D26" s="5"/>
      <c r="E26" s="29">
        <f t="shared" si="0"/>
        <v>0</v>
      </c>
      <c r="F26" s="5"/>
      <c r="G26" s="5"/>
      <c r="H26" s="29">
        <f t="shared" si="1"/>
        <v>0</v>
      </c>
      <c r="I26" s="5"/>
      <c r="J26" s="5"/>
      <c r="K26" s="29">
        <f t="shared" si="2"/>
        <v>0</v>
      </c>
      <c r="L26" s="5"/>
      <c r="M26" s="5"/>
      <c r="N26" s="29">
        <f t="shared" si="3"/>
        <v>0</v>
      </c>
      <c r="O26" s="5"/>
      <c r="P26" s="5"/>
      <c r="Q26" s="29">
        <f t="shared" si="4"/>
        <v>0</v>
      </c>
      <c r="R26" s="5"/>
      <c r="S26" s="5"/>
      <c r="T26" s="29">
        <f t="shared" si="5"/>
        <v>0</v>
      </c>
      <c r="U26" s="5"/>
      <c r="V26" s="5">
        <v>1</v>
      </c>
      <c r="W26" s="29">
        <f t="shared" si="6"/>
        <v>1</v>
      </c>
      <c r="X26" s="5">
        <f t="shared" si="7"/>
        <v>0</v>
      </c>
      <c r="Y26" s="5">
        <f t="shared" si="8"/>
        <v>1</v>
      </c>
      <c r="Z26" s="29">
        <f t="shared" si="9"/>
        <v>1</v>
      </c>
    </row>
    <row r="27" spans="2:26">
      <c r="B27" s="2" t="s">
        <v>52</v>
      </c>
      <c r="C27" s="5"/>
      <c r="D27" s="5"/>
      <c r="E27" s="29">
        <f t="shared" si="0"/>
        <v>0</v>
      </c>
      <c r="F27" s="5"/>
      <c r="G27" s="5"/>
      <c r="H27" s="29">
        <f t="shared" si="1"/>
        <v>0</v>
      </c>
      <c r="I27" s="5"/>
      <c r="J27" s="5"/>
      <c r="K27" s="29">
        <f t="shared" si="2"/>
        <v>0</v>
      </c>
      <c r="L27" s="5"/>
      <c r="M27" s="5"/>
      <c r="N27" s="29">
        <f t="shared" si="3"/>
        <v>0</v>
      </c>
      <c r="O27" s="5">
        <v>1</v>
      </c>
      <c r="P27" s="5"/>
      <c r="Q27" s="29">
        <f t="shared" si="4"/>
        <v>1</v>
      </c>
      <c r="R27" s="5"/>
      <c r="S27" s="5"/>
      <c r="T27" s="29">
        <f t="shared" si="5"/>
        <v>0</v>
      </c>
      <c r="U27" s="5"/>
      <c r="V27" s="5"/>
      <c r="W27" s="29">
        <f t="shared" si="6"/>
        <v>0</v>
      </c>
      <c r="X27" s="5">
        <f t="shared" si="7"/>
        <v>1</v>
      </c>
      <c r="Y27" s="5">
        <f t="shared" si="8"/>
        <v>0</v>
      </c>
      <c r="Z27" s="29">
        <f t="shared" si="9"/>
        <v>1</v>
      </c>
    </row>
    <row r="28" spans="2:26">
      <c r="B28" s="2" t="s">
        <v>261</v>
      </c>
      <c r="C28" s="5"/>
      <c r="D28" s="5"/>
      <c r="E28" s="29">
        <f t="shared" si="0"/>
        <v>0</v>
      </c>
      <c r="F28" s="5"/>
      <c r="G28" s="5"/>
      <c r="H28" s="29">
        <f t="shared" si="1"/>
        <v>0</v>
      </c>
      <c r="I28" s="5"/>
      <c r="J28" s="5"/>
      <c r="K28" s="29">
        <f t="shared" si="2"/>
        <v>0</v>
      </c>
      <c r="L28" s="5"/>
      <c r="M28" s="5"/>
      <c r="N28" s="29">
        <f t="shared" si="3"/>
        <v>0</v>
      </c>
      <c r="O28" s="5">
        <v>1</v>
      </c>
      <c r="P28" s="5"/>
      <c r="Q28" s="29">
        <f t="shared" si="4"/>
        <v>1</v>
      </c>
      <c r="R28" s="5"/>
      <c r="S28" s="5"/>
      <c r="T28" s="29">
        <f t="shared" si="5"/>
        <v>0</v>
      </c>
      <c r="U28" s="5"/>
      <c r="V28" s="5"/>
      <c r="W28" s="29">
        <f t="shared" si="6"/>
        <v>0</v>
      </c>
      <c r="X28" s="5">
        <f t="shared" si="7"/>
        <v>1</v>
      </c>
      <c r="Y28" s="5">
        <f t="shared" si="8"/>
        <v>0</v>
      </c>
      <c r="Z28" s="29">
        <f t="shared" si="9"/>
        <v>1</v>
      </c>
    </row>
    <row r="29" spans="2:26">
      <c r="B29" s="2" t="s">
        <v>260</v>
      </c>
      <c r="C29" s="5"/>
      <c r="D29" s="5"/>
      <c r="E29" s="29">
        <f t="shared" si="0"/>
        <v>0</v>
      </c>
      <c r="F29" s="5"/>
      <c r="G29" s="5">
        <v>1</v>
      </c>
      <c r="H29" s="29">
        <f t="shared" si="1"/>
        <v>1</v>
      </c>
      <c r="I29" s="5"/>
      <c r="J29" s="5"/>
      <c r="K29" s="29">
        <f t="shared" si="2"/>
        <v>0</v>
      </c>
      <c r="L29" s="5"/>
      <c r="M29" s="5"/>
      <c r="N29" s="29">
        <f t="shared" si="3"/>
        <v>0</v>
      </c>
      <c r="O29" s="5"/>
      <c r="P29" s="5"/>
      <c r="Q29" s="29">
        <f t="shared" si="4"/>
        <v>0</v>
      </c>
      <c r="R29" s="5"/>
      <c r="S29" s="5"/>
      <c r="T29" s="29">
        <f t="shared" si="5"/>
        <v>0</v>
      </c>
      <c r="U29" s="5"/>
      <c r="V29" s="5"/>
      <c r="W29" s="29">
        <f t="shared" si="6"/>
        <v>0</v>
      </c>
      <c r="X29" s="5">
        <f t="shared" si="7"/>
        <v>0</v>
      </c>
      <c r="Y29" s="5">
        <f t="shared" si="8"/>
        <v>1</v>
      </c>
      <c r="Z29" s="29">
        <f t="shared" si="9"/>
        <v>1</v>
      </c>
    </row>
    <row r="30" spans="2:26">
      <c r="B30" s="2" t="s">
        <v>57</v>
      </c>
      <c r="C30" s="5">
        <v>1</v>
      </c>
      <c r="D30" s="5"/>
      <c r="E30" s="29">
        <f t="shared" si="0"/>
        <v>1</v>
      </c>
      <c r="F30" s="5"/>
      <c r="G30" s="5"/>
      <c r="H30" s="29">
        <f t="shared" si="1"/>
        <v>0</v>
      </c>
      <c r="I30" s="5"/>
      <c r="J30" s="5"/>
      <c r="K30" s="29">
        <f t="shared" si="2"/>
        <v>0</v>
      </c>
      <c r="L30" s="5"/>
      <c r="M30" s="5"/>
      <c r="N30" s="29">
        <f t="shared" si="3"/>
        <v>0</v>
      </c>
      <c r="O30" s="5"/>
      <c r="P30" s="5"/>
      <c r="Q30" s="29">
        <f t="shared" si="4"/>
        <v>0</v>
      </c>
      <c r="R30" s="5"/>
      <c r="S30" s="5"/>
      <c r="T30" s="29">
        <f t="shared" si="5"/>
        <v>0</v>
      </c>
      <c r="U30" s="5"/>
      <c r="V30" s="5"/>
      <c r="W30" s="29">
        <f t="shared" si="6"/>
        <v>0</v>
      </c>
      <c r="X30" s="5">
        <f t="shared" si="7"/>
        <v>1</v>
      </c>
      <c r="Y30" s="5">
        <f t="shared" si="8"/>
        <v>0</v>
      </c>
      <c r="Z30" s="29">
        <f t="shared" si="9"/>
        <v>1</v>
      </c>
    </row>
    <row r="31" spans="2:26">
      <c r="B31" s="2" t="s">
        <v>112</v>
      </c>
      <c r="C31" s="5"/>
      <c r="D31" s="5"/>
      <c r="E31" s="29">
        <f t="shared" si="0"/>
        <v>0</v>
      </c>
      <c r="F31" s="5"/>
      <c r="G31" s="5"/>
      <c r="H31" s="29">
        <f t="shared" si="1"/>
        <v>0</v>
      </c>
      <c r="I31" s="5"/>
      <c r="J31" s="5"/>
      <c r="K31" s="29">
        <f t="shared" si="2"/>
        <v>0</v>
      </c>
      <c r="L31" s="5">
        <v>1</v>
      </c>
      <c r="M31" s="5"/>
      <c r="N31" s="29">
        <f t="shared" si="3"/>
        <v>1</v>
      </c>
      <c r="O31" s="5"/>
      <c r="P31" s="5"/>
      <c r="Q31" s="29">
        <f t="shared" si="4"/>
        <v>0</v>
      </c>
      <c r="R31" s="5"/>
      <c r="S31" s="5"/>
      <c r="T31" s="29">
        <f t="shared" si="5"/>
        <v>0</v>
      </c>
      <c r="U31" s="5"/>
      <c r="V31" s="5"/>
      <c r="W31" s="29">
        <f t="shared" si="6"/>
        <v>0</v>
      </c>
      <c r="X31" s="5">
        <f t="shared" si="7"/>
        <v>1</v>
      </c>
      <c r="Y31" s="5">
        <f t="shared" si="8"/>
        <v>0</v>
      </c>
      <c r="Z31" s="29">
        <f t="shared" si="9"/>
        <v>1</v>
      </c>
    </row>
    <row r="32" spans="2:26">
      <c r="B32" s="2" t="s">
        <v>244</v>
      </c>
      <c r="C32" s="5"/>
      <c r="D32" s="5"/>
      <c r="E32" s="29">
        <f t="shared" si="0"/>
        <v>0</v>
      </c>
      <c r="F32" s="5"/>
      <c r="G32" s="5"/>
      <c r="H32" s="29">
        <f t="shared" si="1"/>
        <v>0</v>
      </c>
      <c r="I32" s="5"/>
      <c r="J32" s="5"/>
      <c r="K32" s="29">
        <f t="shared" si="2"/>
        <v>0</v>
      </c>
      <c r="L32" s="5">
        <v>1</v>
      </c>
      <c r="M32" s="5"/>
      <c r="N32" s="29">
        <f t="shared" si="3"/>
        <v>1</v>
      </c>
      <c r="O32" s="5"/>
      <c r="P32" s="5"/>
      <c r="Q32" s="29">
        <f t="shared" si="4"/>
        <v>0</v>
      </c>
      <c r="R32" s="5"/>
      <c r="S32" s="5"/>
      <c r="T32" s="29">
        <f t="shared" si="5"/>
        <v>0</v>
      </c>
      <c r="U32" s="5"/>
      <c r="V32" s="5"/>
      <c r="W32" s="29">
        <f t="shared" si="6"/>
        <v>0</v>
      </c>
      <c r="X32" s="5">
        <f t="shared" si="7"/>
        <v>1</v>
      </c>
      <c r="Y32" s="5">
        <f t="shared" si="8"/>
        <v>0</v>
      </c>
      <c r="Z32" s="29">
        <f t="shared" si="9"/>
        <v>1</v>
      </c>
    </row>
    <row r="33" spans="2:26">
      <c r="B33" s="2" t="s">
        <v>43</v>
      </c>
      <c r="C33" s="5"/>
      <c r="D33" s="5"/>
      <c r="E33" s="29">
        <f t="shared" si="0"/>
        <v>0</v>
      </c>
      <c r="F33" s="5"/>
      <c r="G33" s="5"/>
      <c r="H33" s="29">
        <f t="shared" si="1"/>
        <v>0</v>
      </c>
      <c r="I33" s="5"/>
      <c r="J33" s="5"/>
      <c r="K33" s="29">
        <f t="shared" si="2"/>
        <v>0</v>
      </c>
      <c r="L33" s="5"/>
      <c r="M33" s="5"/>
      <c r="N33" s="29">
        <f t="shared" si="3"/>
        <v>0</v>
      </c>
      <c r="O33" s="5">
        <v>1</v>
      </c>
      <c r="P33" s="5"/>
      <c r="Q33" s="29">
        <f t="shared" si="4"/>
        <v>1</v>
      </c>
      <c r="R33" s="5"/>
      <c r="S33" s="5"/>
      <c r="T33" s="29">
        <f t="shared" si="5"/>
        <v>0</v>
      </c>
      <c r="U33" s="5"/>
      <c r="V33" s="5"/>
      <c r="W33" s="29">
        <f t="shared" si="6"/>
        <v>0</v>
      </c>
      <c r="X33" s="5">
        <f t="shared" si="7"/>
        <v>1</v>
      </c>
      <c r="Y33" s="5">
        <f t="shared" si="8"/>
        <v>0</v>
      </c>
      <c r="Z33" s="29">
        <f t="shared" si="9"/>
        <v>1</v>
      </c>
    </row>
    <row r="34" spans="2:26">
      <c r="B34" s="2" t="s">
        <v>69</v>
      </c>
      <c r="C34" s="5"/>
      <c r="D34" s="5"/>
      <c r="E34" s="29">
        <f t="shared" si="0"/>
        <v>0</v>
      </c>
      <c r="F34" s="5"/>
      <c r="G34" s="5"/>
      <c r="H34" s="29">
        <f t="shared" si="1"/>
        <v>0</v>
      </c>
      <c r="I34" s="5"/>
      <c r="J34" s="5"/>
      <c r="K34" s="29">
        <f t="shared" si="2"/>
        <v>0</v>
      </c>
      <c r="L34" s="5">
        <v>1</v>
      </c>
      <c r="M34" s="5"/>
      <c r="N34" s="29">
        <f t="shared" si="3"/>
        <v>1</v>
      </c>
      <c r="O34" s="5"/>
      <c r="P34" s="5"/>
      <c r="Q34" s="29">
        <f t="shared" si="4"/>
        <v>0</v>
      </c>
      <c r="R34" s="5"/>
      <c r="S34" s="5"/>
      <c r="T34" s="29">
        <f t="shared" si="5"/>
        <v>0</v>
      </c>
      <c r="U34" s="5"/>
      <c r="V34" s="5"/>
      <c r="W34" s="29">
        <f t="shared" si="6"/>
        <v>0</v>
      </c>
      <c r="X34" s="5">
        <f t="shared" si="7"/>
        <v>1</v>
      </c>
      <c r="Y34" s="5">
        <f t="shared" si="8"/>
        <v>0</v>
      </c>
      <c r="Z34" s="29">
        <f t="shared" si="9"/>
        <v>1</v>
      </c>
    </row>
    <row r="35" spans="2:26">
      <c r="B35" s="2" t="s">
        <v>29</v>
      </c>
      <c r="C35" s="5"/>
      <c r="D35" s="5"/>
      <c r="E35" s="29">
        <f t="shared" si="0"/>
        <v>0</v>
      </c>
      <c r="F35" s="5"/>
      <c r="G35" s="5"/>
      <c r="H35" s="29">
        <f t="shared" si="1"/>
        <v>0</v>
      </c>
      <c r="I35" s="5">
        <v>1</v>
      </c>
      <c r="J35" s="5"/>
      <c r="K35" s="29">
        <f t="shared" si="2"/>
        <v>1</v>
      </c>
      <c r="L35" s="5"/>
      <c r="M35" s="5"/>
      <c r="N35" s="29">
        <f t="shared" si="3"/>
        <v>0</v>
      </c>
      <c r="O35" s="5"/>
      <c r="P35" s="5"/>
      <c r="Q35" s="29">
        <f t="shared" si="4"/>
        <v>0</v>
      </c>
      <c r="R35" s="5"/>
      <c r="S35" s="5"/>
      <c r="T35" s="29">
        <f t="shared" si="5"/>
        <v>0</v>
      </c>
      <c r="U35" s="5"/>
      <c r="V35" s="5"/>
      <c r="W35" s="29">
        <f t="shared" si="6"/>
        <v>0</v>
      </c>
      <c r="X35" s="5">
        <f t="shared" si="7"/>
        <v>1</v>
      </c>
      <c r="Y35" s="5">
        <f t="shared" si="8"/>
        <v>0</v>
      </c>
      <c r="Z35" s="29">
        <f t="shared" si="9"/>
        <v>1</v>
      </c>
    </row>
    <row r="36" spans="2:26">
      <c r="B36" s="2" t="s">
        <v>103</v>
      </c>
      <c r="C36" s="5"/>
      <c r="D36" s="5"/>
      <c r="E36" s="29">
        <f t="shared" si="0"/>
        <v>0</v>
      </c>
      <c r="F36" s="5">
        <v>1</v>
      </c>
      <c r="G36" s="5"/>
      <c r="H36" s="29">
        <f t="shared" si="1"/>
        <v>1</v>
      </c>
      <c r="I36" s="5"/>
      <c r="J36" s="5"/>
      <c r="K36" s="29">
        <f t="shared" si="2"/>
        <v>0</v>
      </c>
      <c r="L36" s="5"/>
      <c r="M36" s="5"/>
      <c r="N36" s="29">
        <f t="shared" si="3"/>
        <v>0</v>
      </c>
      <c r="O36" s="5"/>
      <c r="P36" s="5"/>
      <c r="Q36" s="29">
        <f t="shared" si="4"/>
        <v>0</v>
      </c>
      <c r="R36" s="5"/>
      <c r="S36" s="5"/>
      <c r="T36" s="29">
        <f t="shared" si="5"/>
        <v>0</v>
      </c>
      <c r="U36" s="5"/>
      <c r="V36" s="5"/>
      <c r="W36" s="29">
        <f t="shared" si="6"/>
        <v>0</v>
      </c>
      <c r="X36" s="5">
        <f t="shared" si="7"/>
        <v>1</v>
      </c>
      <c r="Y36" s="5">
        <f t="shared" si="8"/>
        <v>0</v>
      </c>
      <c r="Z36" s="29">
        <f t="shared" si="9"/>
        <v>1</v>
      </c>
    </row>
    <row r="37" spans="2:26">
      <c r="B37" s="2" t="s">
        <v>147</v>
      </c>
      <c r="C37" s="5"/>
      <c r="D37" s="5"/>
      <c r="E37" s="29">
        <f t="shared" si="0"/>
        <v>0</v>
      </c>
      <c r="F37" s="5"/>
      <c r="G37" s="5"/>
      <c r="H37" s="29">
        <f t="shared" si="1"/>
        <v>0</v>
      </c>
      <c r="I37" s="5"/>
      <c r="J37" s="5"/>
      <c r="K37" s="29">
        <f t="shared" si="2"/>
        <v>0</v>
      </c>
      <c r="L37" s="5"/>
      <c r="M37" s="5"/>
      <c r="N37" s="29">
        <f t="shared" si="3"/>
        <v>0</v>
      </c>
      <c r="O37" s="5">
        <v>1</v>
      </c>
      <c r="P37" s="5"/>
      <c r="Q37" s="29">
        <f t="shared" si="4"/>
        <v>1</v>
      </c>
      <c r="R37" s="5"/>
      <c r="S37" s="5"/>
      <c r="T37" s="29">
        <f t="shared" si="5"/>
        <v>0</v>
      </c>
      <c r="U37" s="5"/>
      <c r="V37" s="5"/>
      <c r="W37" s="29">
        <f t="shared" si="6"/>
        <v>0</v>
      </c>
      <c r="X37" s="5">
        <f t="shared" si="7"/>
        <v>1</v>
      </c>
      <c r="Y37" s="5">
        <f t="shared" si="8"/>
        <v>0</v>
      </c>
      <c r="Z37" s="29">
        <f t="shared" si="9"/>
        <v>1</v>
      </c>
    </row>
    <row r="38" spans="2:26">
      <c r="B38" s="2" t="s">
        <v>145</v>
      </c>
      <c r="C38" s="5">
        <v>1</v>
      </c>
      <c r="D38" s="5"/>
      <c r="E38" s="29">
        <f t="shared" si="0"/>
        <v>1</v>
      </c>
      <c r="F38" s="5"/>
      <c r="G38" s="5"/>
      <c r="H38" s="29">
        <f t="shared" si="1"/>
        <v>0</v>
      </c>
      <c r="I38" s="5"/>
      <c r="J38" s="5"/>
      <c r="K38" s="29">
        <f t="shared" si="2"/>
        <v>0</v>
      </c>
      <c r="L38" s="5"/>
      <c r="M38" s="5"/>
      <c r="N38" s="29">
        <f t="shared" si="3"/>
        <v>0</v>
      </c>
      <c r="O38" s="5"/>
      <c r="P38" s="5"/>
      <c r="Q38" s="29">
        <f t="shared" si="4"/>
        <v>0</v>
      </c>
      <c r="R38" s="5"/>
      <c r="S38" s="5"/>
      <c r="T38" s="29">
        <f t="shared" si="5"/>
        <v>0</v>
      </c>
      <c r="U38" s="5"/>
      <c r="V38" s="5"/>
      <c r="W38" s="29">
        <f t="shared" si="6"/>
        <v>0</v>
      </c>
      <c r="X38" s="5">
        <f t="shared" si="7"/>
        <v>1</v>
      </c>
      <c r="Y38" s="5">
        <f t="shared" si="8"/>
        <v>0</v>
      </c>
      <c r="Z38" s="29">
        <f t="shared" si="9"/>
        <v>1</v>
      </c>
    </row>
    <row r="39" spans="2:26">
      <c r="B39" s="2" t="s">
        <v>262</v>
      </c>
      <c r="C39" s="5"/>
      <c r="D39" s="5"/>
      <c r="E39" s="29">
        <f t="shared" si="0"/>
        <v>0</v>
      </c>
      <c r="F39" s="5"/>
      <c r="G39" s="5"/>
      <c r="H39" s="29">
        <f t="shared" si="1"/>
        <v>0</v>
      </c>
      <c r="I39" s="5"/>
      <c r="J39" s="5"/>
      <c r="K39" s="29">
        <f t="shared" si="2"/>
        <v>0</v>
      </c>
      <c r="L39" s="5"/>
      <c r="M39" s="5"/>
      <c r="N39" s="29">
        <f t="shared" si="3"/>
        <v>0</v>
      </c>
      <c r="O39" s="5"/>
      <c r="P39" s="5"/>
      <c r="Q39" s="29">
        <f t="shared" si="4"/>
        <v>0</v>
      </c>
      <c r="R39" s="5">
        <v>1</v>
      </c>
      <c r="S39" s="5"/>
      <c r="T39" s="29">
        <f t="shared" si="5"/>
        <v>1</v>
      </c>
      <c r="U39" s="5"/>
      <c r="V39" s="5"/>
      <c r="W39" s="29">
        <f t="shared" si="6"/>
        <v>0</v>
      </c>
      <c r="X39" s="5">
        <f t="shared" si="7"/>
        <v>1</v>
      </c>
      <c r="Y39" s="5">
        <f t="shared" si="8"/>
        <v>0</v>
      </c>
      <c r="Z39" s="29">
        <f t="shared" si="9"/>
        <v>1</v>
      </c>
    </row>
    <row r="40" spans="2:26">
      <c r="B40" s="2" t="s">
        <v>139</v>
      </c>
      <c r="C40" s="5"/>
      <c r="D40" s="5"/>
      <c r="E40" s="29">
        <f t="shared" si="0"/>
        <v>0</v>
      </c>
      <c r="F40" s="5"/>
      <c r="G40" s="5"/>
      <c r="H40" s="29">
        <f t="shared" si="1"/>
        <v>0</v>
      </c>
      <c r="I40" s="5"/>
      <c r="J40" s="5"/>
      <c r="K40" s="29">
        <f t="shared" si="2"/>
        <v>0</v>
      </c>
      <c r="L40" s="5"/>
      <c r="M40" s="5"/>
      <c r="N40" s="29">
        <f t="shared" si="3"/>
        <v>0</v>
      </c>
      <c r="O40" s="5"/>
      <c r="P40" s="5"/>
      <c r="Q40" s="29">
        <f t="shared" si="4"/>
        <v>0</v>
      </c>
      <c r="R40" s="5">
        <v>1</v>
      </c>
      <c r="S40" s="5"/>
      <c r="T40" s="29">
        <f t="shared" si="5"/>
        <v>1</v>
      </c>
      <c r="U40" s="5"/>
      <c r="V40" s="5"/>
      <c r="W40" s="29">
        <f t="shared" si="6"/>
        <v>0</v>
      </c>
      <c r="X40" s="5">
        <f t="shared" si="7"/>
        <v>1</v>
      </c>
      <c r="Y40" s="5">
        <f t="shared" si="8"/>
        <v>0</v>
      </c>
      <c r="Z40" s="29">
        <f t="shared" si="9"/>
        <v>1</v>
      </c>
    </row>
    <row r="41" spans="2:26">
      <c r="B41" s="2" t="s">
        <v>212</v>
      </c>
      <c r="C41" s="5"/>
      <c r="D41" s="5"/>
      <c r="E41" s="29">
        <f t="shared" si="0"/>
        <v>0</v>
      </c>
      <c r="F41" s="5">
        <v>1</v>
      </c>
      <c r="G41" s="5"/>
      <c r="H41" s="29">
        <f t="shared" si="1"/>
        <v>1</v>
      </c>
      <c r="I41" s="5"/>
      <c r="J41" s="5"/>
      <c r="K41" s="29">
        <f t="shared" si="2"/>
        <v>0</v>
      </c>
      <c r="L41" s="5"/>
      <c r="M41" s="5"/>
      <c r="N41" s="29">
        <f t="shared" si="3"/>
        <v>0</v>
      </c>
      <c r="O41" s="5"/>
      <c r="P41" s="5"/>
      <c r="Q41" s="29">
        <f t="shared" si="4"/>
        <v>0</v>
      </c>
      <c r="R41" s="5"/>
      <c r="S41" s="5"/>
      <c r="T41" s="29">
        <f t="shared" si="5"/>
        <v>0</v>
      </c>
      <c r="U41" s="5"/>
      <c r="V41" s="5"/>
      <c r="W41" s="29">
        <f t="shared" si="6"/>
        <v>0</v>
      </c>
      <c r="X41" s="5">
        <f t="shared" si="7"/>
        <v>1</v>
      </c>
      <c r="Y41" s="5">
        <f t="shared" si="8"/>
        <v>0</v>
      </c>
      <c r="Z41" s="29">
        <f t="shared" si="9"/>
        <v>1</v>
      </c>
    </row>
    <row r="42" spans="2:26">
      <c r="B42" s="2" t="s">
        <v>224</v>
      </c>
      <c r="C42" s="5"/>
      <c r="D42" s="5"/>
      <c r="E42" s="29">
        <f t="shared" si="0"/>
        <v>0</v>
      </c>
      <c r="F42" s="5"/>
      <c r="G42" s="5"/>
      <c r="H42" s="29">
        <f t="shared" si="1"/>
        <v>0</v>
      </c>
      <c r="I42" s="5"/>
      <c r="J42" s="5"/>
      <c r="K42" s="29">
        <f t="shared" si="2"/>
        <v>0</v>
      </c>
      <c r="L42" s="5"/>
      <c r="M42" s="5"/>
      <c r="N42" s="29">
        <f t="shared" si="3"/>
        <v>0</v>
      </c>
      <c r="O42" s="5">
        <v>1</v>
      </c>
      <c r="P42" s="5"/>
      <c r="Q42" s="29">
        <f t="shared" si="4"/>
        <v>1</v>
      </c>
      <c r="R42" s="5"/>
      <c r="S42" s="5"/>
      <c r="T42" s="29">
        <f t="shared" si="5"/>
        <v>0</v>
      </c>
      <c r="U42" s="5"/>
      <c r="V42" s="5"/>
      <c r="W42" s="29">
        <f t="shared" si="6"/>
        <v>0</v>
      </c>
      <c r="X42" s="5">
        <f t="shared" si="7"/>
        <v>1</v>
      </c>
      <c r="Y42" s="5">
        <f t="shared" si="8"/>
        <v>0</v>
      </c>
      <c r="Z42" s="29">
        <f t="shared" si="9"/>
        <v>1</v>
      </c>
    </row>
    <row r="43" spans="2:26">
      <c r="B43" s="2" t="s">
        <v>26</v>
      </c>
      <c r="C43" s="5"/>
      <c r="D43" s="5"/>
      <c r="E43" s="29">
        <f t="shared" si="0"/>
        <v>0</v>
      </c>
      <c r="F43" s="5"/>
      <c r="G43" s="5"/>
      <c r="H43" s="29">
        <f t="shared" si="1"/>
        <v>0</v>
      </c>
      <c r="I43" s="5">
        <v>1</v>
      </c>
      <c r="J43" s="5"/>
      <c r="K43" s="29">
        <f t="shared" si="2"/>
        <v>1</v>
      </c>
      <c r="L43" s="5"/>
      <c r="M43" s="5"/>
      <c r="N43" s="29">
        <f t="shared" si="3"/>
        <v>0</v>
      </c>
      <c r="O43" s="5"/>
      <c r="P43" s="5"/>
      <c r="Q43" s="29">
        <f t="shared" si="4"/>
        <v>0</v>
      </c>
      <c r="R43" s="5"/>
      <c r="S43" s="5"/>
      <c r="T43" s="29">
        <f t="shared" si="5"/>
        <v>0</v>
      </c>
      <c r="U43" s="5"/>
      <c r="V43" s="5"/>
      <c r="W43" s="29">
        <f t="shared" si="6"/>
        <v>0</v>
      </c>
      <c r="X43" s="5">
        <f t="shared" si="7"/>
        <v>1</v>
      </c>
      <c r="Y43" s="5">
        <f t="shared" si="8"/>
        <v>0</v>
      </c>
      <c r="Z43" s="29">
        <f t="shared" si="9"/>
        <v>1</v>
      </c>
    </row>
    <row r="44" spans="2:26">
      <c r="B44" s="2" t="s">
        <v>42</v>
      </c>
      <c r="C44" s="5"/>
      <c r="D44" s="5"/>
      <c r="E44" s="29">
        <f t="shared" si="0"/>
        <v>0</v>
      </c>
      <c r="F44" s="5"/>
      <c r="G44" s="5"/>
      <c r="H44" s="29">
        <f t="shared" si="1"/>
        <v>0</v>
      </c>
      <c r="I44" s="5"/>
      <c r="J44" s="5"/>
      <c r="K44" s="29">
        <f t="shared" si="2"/>
        <v>0</v>
      </c>
      <c r="L44" s="5">
        <v>1</v>
      </c>
      <c r="M44" s="5"/>
      <c r="N44" s="29">
        <f t="shared" si="3"/>
        <v>1</v>
      </c>
      <c r="O44" s="5"/>
      <c r="P44" s="5"/>
      <c r="Q44" s="29">
        <f t="shared" si="4"/>
        <v>0</v>
      </c>
      <c r="R44" s="5"/>
      <c r="S44" s="5"/>
      <c r="T44" s="29">
        <f t="shared" si="5"/>
        <v>0</v>
      </c>
      <c r="U44" s="5"/>
      <c r="V44" s="5"/>
      <c r="W44" s="29">
        <f t="shared" si="6"/>
        <v>0</v>
      </c>
      <c r="X44" s="5">
        <f t="shared" si="7"/>
        <v>1</v>
      </c>
      <c r="Y44" s="5">
        <f t="shared" si="8"/>
        <v>0</v>
      </c>
      <c r="Z44" s="29">
        <f t="shared" si="9"/>
        <v>1</v>
      </c>
    </row>
    <row r="45" spans="2:26">
      <c r="B45" s="2" t="s">
        <v>128</v>
      </c>
      <c r="C45" s="5"/>
      <c r="D45" s="5"/>
      <c r="E45" s="29">
        <f t="shared" si="0"/>
        <v>0</v>
      </c>
      <c r="F45" s="5"/>
      <c r="G45" s="5"/>
      <c r="H45" s="29">
        <f t="shared" si="1"/>
        <v>0</v>
      </c>
      <c r="I45" s="5">
        <v>1</v>
      </c>
      <c r="J45" s="5"/>
      <c r="K45" s="29">
        <f t="shared" si="2"/>
        <v>1</v>
      </c>
      <c r="L45" s="5"/>
      <c r="M45" s="5"/>
      <c r="N45" s="29">
        <f t="shared" si="3"/>
        <v>0</v>
      </c>
      <c r="O45" s="5"/>
      <c r="P45" s="5"/>
      <c r="Q45" s="29">
        <f t="shared" si="4"/>
        <v>0</v>
      </c>
      <c r="R45" s="5"/>
      <c r="S45" s="5"/>
      <c r="T45" s="29">
        <f t="shared" si="5"/>
        <v>0</v>
      </c>
      <c r="U45" s="5"/>
      <c r="V45" s="5"/>
      <c r="W45" s="29">
        <f t="shared" si="6"/>
        <v>0</v>
      </c>
      <c r="X45" s="5">
        <f t="shared" si="7"/>
        <v>1</v>
      </c>
      <c r="Y45" s="5">
        <f t="shared" si="8"/>
        <v>0</v>
      </c>
      <c r="Z45" s="29">
        <f t="shared" si="9"/>
        <v>1</v>
      </c>
    </row>
    <row r="46" spans="2:26">
      <c r="E46" s="25"/>
      <c r="H46" s="25"/>
      <c r="K46" s="25"/>
      <c r="N46" s="25"/>
      <c r="Q46" s="25"/>
      <c r="T46" s="25"/>
      <c r="W46" s="25"/>
      <c r="Z46" s="25"/>
    </row>
    <row r="47" spans="2:26">
      <c r="B47" s="2" t="s">
        <v>210</v>
      </c>
      <c r="C47" s="5">
        <f t="shared" ref="C47:Z47" si="10">SUM(C9:C45)</f>
        <v>5</v>
      </c>
      <c r="D47" s="5">
        <f t="shared" si="10"/>
        <v>0</v>
      </c>
      <c r="E47" s="29">
        <f t="shared" si="10"/>
        <v>5</v>
      </c>
      <c r="F47" s="5">
        <f t="shared" si="10"/>
        <v>5</v>
      </c>
      <c r="G47" s="5">
        <f t="shared" si="10"/>
        <v>3</v>
      </c>
      <c r="H47" s="29">
        <f t="shared" si="10"/>
        <v>8</v>
      </c>
      <c r="I47" s="5">
        <f t="shared" si="10"/>
        <v>14</v>
      </c>
      <c r="J47" s="5">
        <f t="shared" si="10"/>
        <v>2</v>
      </c>
      <c r="K47" s="29">
        <f t="shared" si="10"/>
        <v>16</v>
      </c>
      <c r="L47" s="5">
        <f t="shared" si="10"/>
        <v>13</v>
      </c>
      <c r="M47" s="5">
        <f t="shared" si="10"/>
        <v>0</v>
      </c>
      <c r="N47" s="29">
        <f t="shared" si="10"/>
        <v>13</v>
      </c>
      <c r="O47" s="5">
        <f t="shared" si="10"/>
        <v>9</v>
      </c>
      <c r="P47" s="5">
        <f t="shared" si="10"/>
        <v>0</v>
      </c>
      <c r="Q47" s="29">
        <f t="shared" si="10"/>
        <v>9</v>
      </c>
      <c r="R47" s="5">
        <f t="shared" si="10"/>
        <v>7</v>
      </c>
      <c r="S47" s="5">
        <f t="shared" si="10"/>
        <v>0</v>
      </c>
      <c r="T47" s="29">
        <f t="shared" si="10"/>
        <v>7</v>
      </c>
      <c r="U47" s="5">
        <f t="shared" si="10"/>
        <v>0</v>
      </c>
      <c r="V47" s="5">
        <f t="shared" si="10"/>
        <v>1</v>
      </c>
      <c r="W47" s="29">
        <f t="shared" si="10"/>
        <v>1</v>
      </c>
      <c r="X47" s="5">
        <f t="shared" si="10"/>
        <v>53</v>
      </c>
      <c r="Y47" s="5">
        <f t="shared" si="10"/>
        <v>6</v>
      </c>
      <c r="Z47" s="29">
        <f t="shared" si="10"/>
        <v>59</v>
      </c>
    </row>
  </sheetData>
  <autoFilter ref="C8:Z8"/>
  <sortState ref="B9:Z45">
    <sortCondition descending="1" ref="Z9:Z45"/>
    <sortCondition ref="B9:B45"/>
  </sortState>
  <mergeCells count="10">
    <mergeCell ref="D4:E4"/>
    <mergeCell ref="B6:Z6"/>
    <mergeCell ref="C7:E7"/>
    <mergeCell ref="F7:H7"/>
    <mergeCell ref="I7:K7"/>
    <mergeCell ref="L7:N7"/>
    <mergeCell ref="O7:Q7"/>
    <mergeCell ref="R7:T7"/>
    <mergeCell ref="U7:W7"/>
    <mergeCell ref="X7:Z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3"/>
  <sheetViews>
    <sheetView workbookViewId="0">
      <pane ySplit="8" topLeftCell="A9" activePane="bottomLeft" state="frozen"/>
      <selection activeCell="J24" sqref="J24"/>
      <selection pane="bottomLeft" activeCell="P37" sqref="P37"/>
    </sheetView>
  </sheetViews>
  <sheetFormatPr defaultColWidth="10.83203125" defaultRowHeight="15.5"/>
  <cols>
    <col min="1" max="1" width="4.33203125" style="1" customWidth="1"/>
    <col min="2" max="2" width="19.33203125" style="1" customWidth="1"/>
    <col min="3" max="22" width="7.83203125" style="1" customWidth="1"/>
    <col min="23" max="23" width="7.83203125" style="8" customWidth="1"/>
    <col min="24" max="26" width="7.83203125" style="1" customWidth="1"/>
    <col min="27" max="16384" width="10.83203125" style="1"/>
  </cols>
  <sheetData>
    <row r="2" spans="2:26">
      <c r="B2" s="25" t="s">
        <v>209</v>
      </c>
    </row>
    <row r="3" spans="2:26">
      <c r="B3" s="25"/>
    </row>
    <row r="4" spans="2:26">
      <c r="B4" s="25" t="s">
        <v>217</v>
      </c>
      <c r="D4" s="93">
        <f ca="1">TODAY()</f>
        <v>44121</v>
      </c>
      <c r="E4" s="94"/>
    </row>
    <row r="6" spans="2:26" ht="26">
      <c r="B6" s="105" t="s">
        <v>220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7"/>
    </row>
    <row r="7" spans="2:26" ht="16" customHeight="1">
      <c r="B7" s="15" t="s">
        <v>100</v>
      </c>
      <c r="C7" s="108" t="s">
        <v>85</v>
      </c>
      <c r="D7" s="109"/>
      <c r="E7" s="110"/>
      <c r="F7" s="111" t="s">
        <v>88</v>
      </c>
      <c r="G7" s="109"/>
      <c r="H7" s="110"/>
      <c r="I7" s="111" t="s">
        <v>86</v>
      </c>
      <c r="J7" s="109"/>
      <c r="K7" s="110"/>
      <c r="L7" s="111" t="s">
        <v>87</v>
      </c>
      <c r="M7" s="109"/>
      <c r="N7" s="110"/>
      <c r="O7" s="111" t="s">
        <v>84</v>
      </c>
      <c r="P7" s="109"/>
      <c r="Q7" s="110"/>
      <c r="R7" s="111" t="s">
        <v>93</v>
      </c>
      <c r="S7" s="109"/>
      <c r="T7" s="110"/>
      <c r="U7" s="111" t="s">
        <v>94</v>
      </c>
      <c r="V7" s="109"/>
      <c r="W7" s="110"/>
      <c r="X7" s="111" t="s">
        <v>101</v>
      </c>
      <c r="Y7" s="109"/>
      <c r="Z7" s="110"/>
    </row>
    <row r="8" spans="2:26">
      <c r="B8" s="16" t="s">
        <v>89</v>
      </c>
      <c r="C8" s="28" t="s">
        <v>15</v>
      </c>
      <c r="D8" s="14" t="s">
        <v>16</v>
      </c>
      <c r="E8" s="14" t="s">
        <v>17</v>
      </c>
      <c r="F8" s="28" t="s">
        <v>15</v>
      </c>
      <c r="G8" s="14" t="s">
        <v>16</v>
      </c>
      <c r="H8" s="14" t="s">
        <v>17</v>
      </c>
      <c r="I8" s="28" t="s">
        <v>15</v>
      </c>
      <c r="J8" s="14" t="s">
        <v>16</v>
      </c>
      <c r="K8" s="14" t="s">
        <v>17</v>
      </c>
      <c r="L8" s="28" t="s">
        <v>15</v>
      </c>
      <c r="M8" s="14" t="s">
        <v>16</v>
      </c>
      <c r="N8" s="14" t="s">
        <v>17</v>
      </c>
      <c r="O8" s="28" t="s">
        <v>15</v>
      </c>
      <c r="P8" s="14" t="s">
        <v>16</v>
      </c>
      <c r="Q8" s="14" t="s">
        <v>17</v>
      </c>
      <c r="R8" s="28" t="s">
        <v>15</v>
      </c>
      <c r="S8" s="14" t="s">
        <v>16</v>
      </c>
      <c r="T8" s="14" t="s">
        <v>17</v>
      </c>
      <c r="U8" s="28" t="s">
        <v>15</v>
      </c>
      <c r="V8" s="14" t="s">
        <v>16</v>
      </c>
      <c r="W8" s="14" t="s">
        <v>17</v>
      </c>
      <c r="X8" s="28" t="s">
        <v>15</v>
      </c>
      <c r="Y8" s="14" t="s">
        <v>16</v>
      </c>
      <c r="Z8" s="14" t="s">
        <v>17</v>
      </c>
    </row>
    <row r="9" spans="2:26">
      <c r="B9" s="11" t="s">
        <v>47</v>
      </c>
      <c r="C9" s="12"/>
      <c r="D9" s="12"/>
      <c r="E9" s="30">
        <f t="shared" ref="E9:E18" si="0">C9+D9</f>
        <v>0</v>
      </c>
      <c r="F9" s="12">
        <v>4</v>
      </c>
      <c r="G9" s="12"/>
      <c r="H9" s="30">
        <f t="shared" ref="H9:H18" si="1">F9+G9</f>
        <v>4</v>
      </c>
      <c r="I9" s="12">
        <v>1</v>
      </c>
      <c r="J9" s="12">
        <v>3</v>
      </c>
      <c r="K9" s="30">
        <f t="shared" ref="K9:K18" si="2">I9+J9</f>
        <v>4</v>
      </c>
      <c r="L9" s="12"/>
      <c r="M9" s="12"/>
      <c r="N9" s="30">
        <f t="shared" ref="N9:N18" si="3">L9+M9</f>
        <v>0</v>
      </c>
      <c r="O9" s="12"/>
      <c r="P9" s="12"/>
      <c r="Q9" s="30">
        <f t="shared" ref="Q9:Q18" si="4">O9+P9</f>
        <v>0</v>
      </c>
      <c r="R9" s="12"/>
      <c r="S9" s="12"/>
      <c r="T9" s="30">
        <f t="shared" ref="T9:T18" si="5">R9+S9</f>
        <v>0</v>
      </c>
      <c r="U9" s="12"/>
      <c r="V9" s="12"/>
      <c r="W9" s="30">
        <f t="shared" ref="W9:W18" si="6">U9+V9</f>
        <v>0</v>
      </c>
      <c r="X9" s="12">
        <f t="shared" ref="X9:X18" si="7">C9+F9+I9+L9+O9+R9+U9</f>
        <v>5</v>
      </c>
      <c r="Y9" s="12">
        <f t="shared" ref="Y9:Y18" si="8">D9+G9+J9+M9+P9+S9+V9</f>
        <v>3</v>
      </c>
      <c r="Z9" s="30">
        <f t="shared" ref="Z9:Z18" si="9">X9+Y9</f>
        <v>8</v>
      </c>
    </row>
    <row r="10" spans="2:26">
      <c r="B10" s="11" t="s">
        <v>258</v>
      </c>
      <c r="C10" s="12"/>
      <c r="D10" s="12"/>
      <c r="E10" s="30">
        <f t="shared" si="0"/>
        <v>0</v>
      </c>
      <c r="F10" s="12">
        <v>3</v>
      </c>
      <c r="G10" s="12">
        <v>1</v>
      </c>
      <c r="H10" s="30">
        <f t="shared" si="1"/>
        <v>4</v>
      </c>
      <c r="I10" s="12"/>
      <c r="J10" s="12"/>
      <c r="K10" s="30">
        <f t="shared" si="2"/>
        <v>0</v>
      </c>
      <c r="L10" s="12"/>
      <c r="M10" s="12"/>
      <c r="N10" s="30">
        <f t="shared" si="3"/>
        <v>0</v>
      </c>
      <c r="O10" s="12"/>
      <c r="P10" s="12"/>
      <c r="Q10" s="30">
        <f t="shared" si="4"/>
        <v>0</v>
      </c>
      <c r="R10" s="12"/>
      <c r="S10" s="12"/>
      <c r="T10" s="30">
        <f t="shared" si="5"/>
        <v>0</v>
      </c>
      <c r="U10" s="12"/>
      <c r="V10" s="12"/>
      <c r="W10" s="30">
        <f t="shared" si="6"/>
        <v>0</v>
      </c>
      <c r="X10" s="12">
        <f t="shared" si="7"/>
        <v>3</v>
      </c>
      <c r="Y10" s="12">
        <f t="shared" si="8"/>
        <v>1</v>
      </c>
      <c r="Z10" s="30">
        <f t="shared" si="9"/>
        <v>4</v>
      </c>
    </row>
    <row r="11" spans="2:26">
      <c r="B11" s="11" t="s">
        <v>31</v>
      </c>
      <c r="C11" s="12"/>
      <c r="D11" s="12"/>
      <c r="E11" s="30">
        <f t="shared" si="0"/>
        <v>0</v>
      </c>
      <c r="F11" s="12"/>
      <c r="G11" s="12"/>
      <c r="H11" s="30">
        <f t="shared" si="1"/>
        <v>0</v>
      </c>
      <c r="I11" s="12"/>
      <c r="J11" s="12"/>
      <c r="K11" s="30">
        <f t="shared" si="2"/>
        <v>0</v>
      </c>
      <c r="L11" s="12">
        <v>3</v>
      </c>
      <c r="M11" s="12"/>
      <c r="N11" s="30">
        <f t="shared" si="3"/>
        <v>3</v>
      </c>
      <c r="O11" s="12"/>
      <c r="P11" s="12"/>
      <c r="Q11" s="30">
        <f t="shared" si="4"/>
        <v>0</v>
      </c>
      <c r="R11" s="12"/>
      <c r="S11" s="12"/>
      <c r="T11" s="30">
        <f t="shared" si="5"/>
        <v>0</v>
      </c>
      <c r="U11" s="12"/>
      <c r="V11" s="12"/>
      <c r="W11" s="30">
        <f t="shared" si="6"/>
        <v>0</v>
      </c>
      <c r="X11" s="12">
        <f t="shared" si="7"/>
        <v>3</v>
      </c>
      <c r="Y11" s="12">
        <f t="shared" si="8"/>
        <v>0</v>
      </c>
      <c r="Z11" s="30">
        <f t="shared" si="9"/>
        <v>3</v>
      </c>
    </row>
    <row r="12" spans="2:26">
      <c r="B12" s="11" t="s">
        <v>299</v>
      </c>
      <c r="C12" s="12"/>
      <c r="D12" s="12"/>
      <c r="E12" s="30">
        <f t="shared" si="0"/>
        <v>0</v>
      </c>
      <c r="F12" s="12"/>
      <c r="G12" s="12"/>
      <c r="H12" s="30">
        <f t="shared" si="1"/>
        <v>0</v>
      </c>
      <c r="I12" s="12">
        <v>3</v>
      </c>
      <c r="J12" s="12"/>
      <c r="K12" s="30">
        <f t="shared" si="2"/>
        <v>3</v>
      </c>
      <c r="L12" s="12"/>
      <c r="M12" s="12"/>
      <c r="N12" s="30">
        <f t="shared" si="3"/>
        <v>0</v>
      </c>
      <c r="O12" s="12"/>
      <c r="P12" s="12"/>
      <c r="Q12" s="30">
        <f t="shared" si="4"/>
        <v>0</v>
      </c>
      <c r="R12" s="12"/>
      <c r="S12" s="12"/>
      <c r="T12" s="30">
        <f t="shared" si="5"/>
        <v>0</v>
      </c>
      <c r="U12" s="12"/>
      <c r="V12" s="12"/>
      <c r="W12" s="30">
        <f t="shared" si="6"/>
        <v>0</v>
      </c>
      <c r="X12" s="12">
        <f t="shared" si="7"/>
        <v>3</v>
      </c>
      <c r="Y12" s="12">
        <f t="shared" si="8"/>
        <v>0</v>
      </c>
      <c r="Z12" s="30">
        <f t="shared" si="9"/>
        <v>3</v>
      </c>
    </row>
    <row r="13" spans="2:26">
      <c r="B13" s="11" t="s">
        <v>48</v>
      </c>
      <c r="C13" s="12"/>
      <c r="D13" s="12"/>
      <c r="E13" s="30">
        <f t="shared" si="0"/>
        <v>0</v>
      </c>
      <c r="F13" s="12"/>
      <c r="G13" s="12"/>
      <c r="H13" s="30">
        <f t="shared" si="1"/>
        <v>0</v>
      </c>
      <c r="I13" s="12"/>
      <c r="J13" s="12"/>
      <c r="K13" s="30">
        <f t="shared" si="2"/>
        <v>0</v>
      </c>
      <c r="L13" s="12"/>
      <c r="M13" s="12"/>
      <c r="N13" s="30">
        <f t="shared" si="3"/>
        <v>0</v>
      </c>
      <c r="O13" s="12"/>
      <c r="P13" s="12"/>
      <c r="Q13" s="30">
        <f t="shared" si="4"/>
        <v>0</v>
      </c>
      <c r="R13" s="12">
        <v>3</v>
      </c>
      <c r="S13" s="12"/>
      <c r="T13" s="30">
        <f t="shared" si="5"/>
        <v>3</v>
      </c>
      <c r="U13" s="12"/>
      <c r="V13" s="12"/>
      <c r="W13" s="30">
        <f t="shared" si="6"/>
        <v>0</v>
      </c>
      <c r="X13" s="12">
        <f t="shared" si="7"/>
        <v>3</v>
      </c>
      <c r="Y13" s="12">
        <f t="shared" si="8"/>
        <v>0</v>
      </c>
      <c r="Z13" s="30">
        <f t="shared" si="9"/>
        <v>3</v>
      </c>
    </row>
    <row r="14" spans="2:26">
      <c r="B14" s="11" t="s">
        <v>39</v>
      </c>
      <c r="C14" s="12">
        <v>3</v>
      </c>
      <c r="D14" s="12"/>
      <c r="E14" s="30">
        <f t="shared" si="0"/>
        <v>3</v>
      </c>
      <c r="F14" s="12"/>
      <c r="G14" s="12"/>
      <c r="H14" s="30">
        <f t="shared" si="1"/>
        <v>0</v>
      </c>
      <c r="I14" s="12"/>
      <c r="J14" s="12"/>
      <c r="K14" s="30">
        <f t="shared" si="2"/>
        <v>0</v>
      </c>
      <c r="L14" s="12"/>
      <c r="M14" s="12"/>
      <c r="N14" s="30">
        <f t="shared" si="3"/>
        <v>0</v>
      </c>
      <c r="O14" s="12"/>
      <c r="P14" s="12"/>
      <c r="Q14" s="30">
        <f t="shared" si="4"/>
        <v>0</v>
      </c>
      <c r="R14" s="12"/>
      <c r="S14" s="12"/>
      <c r="T14" s="30">
        <f t="shared" si="5"/>
        <v>0</v>
      </c>
      <c r="U14" s="12"/>
      <c r="V14" s="12"/>
      <c r="W14" s="30">
        <f t="shared" si="6"/>
        <v>0</v>
      </c>
      <c r="X14" s="12">
        <f t="shared" si="7"/>
        <v>3</v>
      </c>
      <c r="Y14" s="12">
        <f t="shared" si="8"/>
        <v>0</v>
      </c>
      <c r="Z14" s="30">
        <f t="shared" si="9"/>
        <v>3</v>
      </c>
    </row>
    <row r="15" spans="2:26">
      <c r="B15" s="11" t="s">
        <v>50</v>
      </c>
      <c r="C15" s="12"/>
      <c r="D15" s="12"/>
      <c r="E15" s="30">
        <f t="shared" si="0"/>
        <v>0</v>
      </c>
      <c r="F15" s="12"/>
      <c r="G15" s="12"/>
      <c r="H15" s="30">
        <f t="shared" si="1"/>
        <v>0</v>
      </c>
      <c r="I15" s="12"/>
      <c r="J15" s="12"/>
      <c r="K15" s="30">
        <f t="shared" si="2"/>
        <v>0</v>
      </c>
      <c r="L15" s="12"/>
      <c r="M15" s="12"/>
      <c r="N15" s="30">
        <f t="shared" si="3"/>
        <v>0</v>
      </c>
      <c r="O15" s="12">
        <v>1</v>
      </c>
      <c r="P15" s="12"/>
      <c r="Q15" s="30">
        <f t="shared" si="4"/>
        <v>1</v>
      </c>
      <c r="R15" s="12"/>
      <c r="S15" s="12"/>
      <c r="T15" s="30">
        <f t="shared" si="5"/>
        <v>0</v>
      </c>
      <c r="U15" s="12"/>
      <c r="V15" s="12"/>
      <c r="W15" s="30">
        <f t="shared" si="6"/>
        <v>0</v>
      </c>
      <c r="X15" s="12">
        <f t="shared" si="7"/>
        <v>1</v>
      </c>
      <c r="Y15" s="12">
        <f t="shared" si="8"/>
        <v>0</v>
      </c>
      <c r="Z15" s="30">
        <f t="shared" si="9"/>
        <v>1</v>
      </c>
    </row>
    <row r="16" spans="2:26">
      <c r="B16" s="11" t="s">
        <v>141</v>
      </c>
      <c r="C16" s="12"/>
      <c r="D16" s="12"/>
      <c r="E16" s="30">
        <f t="shared" si="0"/>
        <v>0</v>
      </c>
      <c r="F16" s="12"/>
      <c r="G16" s="12"/>
      <c r="H16" s="30">
        <f t="shared" si="1"/>
        <v>0</v>
      </c>
      <c r="I16" s="12"/>
      <c r="J16" s="12"/>
      <c r="K16" s="30">
        <f t="shared" si="2"/>
        <v>0</v>
      </c>
      <c r="L16" s="12">
        <v>1</v>
      </c>
      <c r="M16" s="12"/>
      <c r="N16" s="30">
        <f t="shared" si="3"/>
        <v>1</v>
      </c>
      <c r="O16" s="12"/>
      <c r="P16" s="12"/>
      <c r="Q16" s="30">
        <f t="shared" si="4"/>
        <v>0</v>
      </c>
      <c r="R16" s="12"/>
      <c r="S16" s="12"/>
      <c r="T16" s="30">
        <f t="shared" si="5"/>
        <v>0</v>
      </c>
      <c r="U16" s="12"/>
      <c r="V16" s="12"/>
      <c r="W16" s="30">
        <f t="shared" si="6"/>
        <v>0</v>
      </c>
      <c r="X16" s="12">
        <f t="shared" si="7"/>
        <v>1</v>
      </c>
      <c r="Y16" s="12">
        <f t="shared" si="8"/>
        <v>0</v>
      </c>
      <c r="Z16" s="30">
        <f t="shared" si="9"/>
        <v>1</v>
      </c>
    </row>
    <row r="17" spans="2:26">
      <c r="B17" s="11" t="s">
        <v>37</v>
      </c>
      <c r="C17" s="12"/>
      <c r="D17" s="12"/>
      <c r="E17" s="30">
        <f t="shared" si="0"/>
        <v>0</v>
      </c>
      <c r="F17" s="12"/>
      <c r="G17" s="12"/>
      <c r="H17" s="30">
        <f t="shared" si="1"/>
        <v>0</v>
      </c>
      <c r="I17" s="12"/>
      <c r="J17" s="12"/>
      <c r="K17" s="30">
        <f t="shared" si="2"/>
        <v>0</v>
      </c>
      <c r="L17" s="12"/>
      <c r="M17" s="12"/>
      <c r="N17" s="30">
        <f t="shared" si="3"/>
        <v>0</v>
      </c>
      <c r="O17" s="12">
        <v>0.75</v>
      </c>
      <c r="P17" s="12"/>
      <c r="Q17" s="30">
        <f t="shared" si="4"/>
        <v>0.75</v>
      </c>
      <c r="R17" s="12"/>
      <c r="S17" s="12"/>
      <c r="T17" s="30">
        <f t="shared" si="5"/>
        <v>0</v>
      </c>
      <c r="U17" s="12"/>
      <c r="V17" s="12"/>
      <c r="W17" s="30">
        <f t="shared" si="6"/>
        <v>0</v>
      </c>
      <c r="X17" s="12">
        <f t="shared" si="7"/>
        <v>0.75</v>
      </c>
      <c r="Y17" s="12">
        <f t="shared" si="8"/>
        <v>0</v>
      </c>
      <c r="Z17" s="30">
        <f t="shared" si="9"/>
        <v>0.75</v>
      </c>
    </row>
    <row r="18" spans="2:26">
      <c r="B18" s="11" t="s">
        <v>36</v>
      </c>
      <c r="C18" s="12"/>
      <c r="D18" s="12"/>
      <c r="E18" s="30">
        <f t="shared" si="0"/>
        <v>0</v>
      </c>
      <c r="F18" s="12"/>
      <c r="G18" s="12"/>
      <c r="H18" s="30">
        <f t="shared" si="1"/>
        <v>0</v>
      </c>
      <c r="I18" s="12"/>
      <c r="J18" s="12"/>
      <c r="K18" s="30">
        <f t="shared" si="2"/>
        <v>0</v>
      </c>
      <c r="L18" s="12"/>
      <c r="M18" s="12"/>
      <c r="N18" s="30">
        <f t="shared" si="3"/>
        <v>0</v>
      </c>
      <c r="O18" s="12">
        <v>0.25</v>
      </c>
      <c r="P18" s="12"/>
      <c r="Q18" s="30">
        <f t="shared" si="4"/>
        <v>0.25</v>
      </c>
      <c r="R18" s="12"/>
      <c r="S18" s="12"/>
      <c r="T18" s="30">
        <f t="shared" si="5"/>
        <v>0</v>
      </c>
      <c r="U18" s="12"/>
      <c r="V18" s="12"/>
      <c r="W18" s="30">
        <f t="shared" si="6"/>
        <v>0</v>
      </c>
      <c r="X18" s="12">
        <f t="shared" si="7"/>
        <v>0.25</v>
      </c>
      <c r="Y18" s="12">
        <f t="shared" si="8"/>
        <v>0</v>
      </c>
      <c r="Z18" s="30">
        <f t="shared" si="9"/>
        <v>0.25</v>
      </c>
    </row>
    <row r="19" spans="2:26" hidden="1">
      <c r="B19" s="11"/>
      <c r="C19" s="12"/>
      <c r="D19" s="12"/>
      <c r="E19" s="30">
        <f t="shared" ref="E19:E24" si="10">C19+D19</f>
        <v>0</v>
      </c>
      <c r="F19" s="12"/>
      <c r="G19" s="12"/>
      <c r="H19" s="30">
        <f t="shared" ref="H19:H24" si="11">F19+G19</f>
        <v>0</v>
      </c>
      <c r="I19" s="12"/>
      <c r="J19" s="12"/>
      <c r="K19" s="30">
        <f t="shared" ref="K19:K24" si="12">I19+J19</f>
        <v>0</v>
      </c>
      <c r="L19" s="12"/>
      <c r="M19" s="12"/>
      <c r="N19" s="30">
        <f t="shared" ref="N19:N24" si="13">L19+M19</f>
        <v>0</v>
      </c>
      <c r="O19" s="12"/>
      <c r="P19" s="12"/>
      <c r="Q19" s="30">
        <f t="shared" ref="Q19:Q24" si="14">O19+P19</f>
        <v>0</v>
      </c>
      <c r="R19" s="12"/>
      <c r="S19" s="12"/>
      <c r="T19" s="30">
        <f t="shared" ref="T19:T24" si="15">R19+S19</f>
        <v>0</v>
      </c>
      <c r="U19" s="12"/>
      <c r="V19" s="12"/>
      <c r="W19" s="30">
        <f t="shared" ref="W19:W24" si="16">U19+V19</f>
        <v>0</v>
      </c>
      <c r="X19" s="12">
        <f t="shared" ref="X19:X24" si="17">C19+F19+I19+L19+O19+R19+U19</f>
        <v>0</v>
      </c>
      <c r="Y19" s="12">
        <f t="shared" ref="Y19:Y24" si="18">D19+G19+J19+M19+P19+S19+V19</f>
        <v>0</v>
      </c>
      <c r="Z19" s="30">
        <f t="shared" ref="Z19:Z24" si="19">X19+Y19</f>
        <v>0</v>
      </c>
    </row>
    <row r="20" spans="2:26" hidden="1">
      <c r="B20" s="11"/>
      <c r="C20" s="12"/>
      <c r="D20" s="12"/>
      <c r="E20" s="30">
        <f t="shared" si="10"/>
        <v>0</v>
      </c>
      <c r="F20" s="12"/>
      <c r="G20" s="12"/>
      <c r="H20" s="30">
        <f t="shared" si="11"/>
        <v>0</v>
      </c>
      <c r="I20" s="12"/>
      <c r="J20" s="12"/>
      <c r="K20" s="30">
        <f t="shared" si="12"/>
        <v>0</v>
      </c>
      <c r="L20" s="12"/>
      <c r="M20" s="12"/>
      <c r="N20" s="30">
        <f t="shared" si="13"/>
        <v>0</v>
      </c>
      <c r="O20" s="12"/>
      <c r="P20" s="12"/>
      <c r="Q20" s="30">
        <f t="shared" si="14"/>
        <v>0</v>
      </c>
      <c r="R20" s="12"/>
      <c r="S20" s="12"/>
      <c r="T20" s="30">
        <f t="shared" si="15"/>
        <v>0</v>
      </c>
      <c r="U20" s="12"/>
      <c r="V20" s="12"/>
      <c r="W20" s="30">
        <f t="shared" si="16"/>
        <v>0</v>
      </c>
      <c r="X20" s="12">
        <f t="shared" si="17"/>
        <v>0</v>
      </c>
      <c r="Y20" s="12">
        <f t="shared" si="18"/>
        <v>0</v>
      </c>
      <c r="Z20" s="30">
        <f t="shared" si="19"/>
        <v>0</v>
      </c>
    </row>
    <row r="21" spans="2:26" hidden="1">
      <c r="B21" s="11"/>
      <c r="C21" s="12"/>
      <c r="D21" s="12"/>
      <c r="E21" s="30">
        <f t="shared" si="10"/>
        <v>0</v>
      </c>
      <c r="F21" s="12"/>
      <c r="G21" s="12"/>
      <c r="H21" s="30">
        <f t="shared" si="11"/>
        <v>0</v>
      </c>
      <c r="I21" s="12"/>
      <c r="J21" s="12"/>
      <c r="K21" s="30">
        <f t="shared" si="12"/>
        <v>0</v>
      </c>
      <c r="L21" s="12"/>
      <c r="M21" s="12"/>
      <c r="N21" s="30">
        <f t="shared" si="13"/>
        <v>0</v>
      </c>
      <c r="O21" s="12"/>
      <c r="P21" s="12"/>
      <c r="Q21" s="30">
        <f t="shared" si="14"/>
        <v>0</v>
      </c>
      <c r="R21" s="12"/>
      <c r="S21" s="12"/>
      <c r="T21" s="30">
        <f t="shared" si="15"/>
        <v>0</v>
      </c>
      <c r="U21" s="12"/>
      <c r="V21" s="12"/>
      <c r="W21" s="30">
        <f t="shared" si="16"/>
        <v>0</v>
      </c>
      <c r="X21" s="12">
        <f t="shared" si="17"/>
        <v>0</v>
      </c>
      <c r="Y21" s="12">
        <f t="shared" si="18"/>
        <v>0</v>
      </c>
      <c r="Z21" s="30">
        <f t="shared" si="19"/>
        <v>0</v>
      </c>
    </row>
    <row r="22" spans="2:26" hidden="1">
      <c r="B22" s="11"/>
      <c r="C22" s="12"/>
      <c r="D22" s="12"/>
      <c r="E22" s="30">
        <f t="shared" si="10"/>
        <v>0</v>
      </c>
      <c r="F22" s="12"/>
      <c r="G22" s="12"/>
      <c r="H22" s="30">
        <f t="shared" si="11"/>
        <v>0</v>
      </c>
      <c r="I22" s="12"/>
      <c r="J22" s="12"/>
      <c r="K22" s="30">
        <f t="shared" si="12"/>
        <v>0</v>
      </c>
      <c r="L22" s="12"/>
      <c r="M22" s="12"/>
      <c r="N22" s="30">
        <f t="shared" si="13"/>
        <v>0</v>
      </c>
      <c r="O22" s="12"/>
      <c r="P22" s="12"/>
      <c r="Q22" s="30">
        <f t="shared" si="14"/>
        <v>0</v>
      </c>
      <c r="R22" s="12"/>
      <c r="S22" s="12"/>
      <c r="T22" s="30">
        <f t="shared" si="15"/>
        <v>0</v>
      </c>
      <c r="U22" s="12"/>
      <c r="V22" s="12"/>
      <c r="W22" s="30">
        <f t="shared" si="16"/>
        <v>0</v>
      </c>
      <c r="X22" s="12">
        <f t="shared" si="17"/>
        <v>0</v>
      </c>
      <c r="Y22" s="12">
        <f t="shared" si="18"/>
        <v>0</v>
      </c>
      <c r="Z22" s="30">
        <f t="shared" si="19"/>
        <v>0</v>
      </c>
    </row>
    <row r="23" spans="2:26" hidden="1">
      <c r="B23" s="11"/>
      <c r="C23" s="12"/>
      <c r="D23" s="12"/>
      <c r="E23" s="30">
        <f t="shared" si="10"/>
        <v>0</v>
      </c>
      <c r="F23" s="12"/>
      <c r="G23" s="12"/>
      <c r="H23" s="30">
        <f t="shared" si="11"/>
        <v>0</v>
      </c>
      <c r="I23" s="12"/>
      <c r="J23" s="12"/>
      <c r="K23" s="30">
        <f t="shared" si="12"/>
        <v>0</v>
      </c>
      <c r="L23" s="12"/>
      <c r="M23" s="12"/>
      <c r="N23" s="30">
        <f t="shared" si="13"/>
        <v>0</v>
      </c>
      <c r="O23" s="12"/>
      <c r="P23" s="12"/>
      <c r="Q23" s="30">
        <f t="shared" si="14"/>
        <v>0</v>
      </c>
      <c r="R23" s="12"/>
      <c r="S23" s="12"/>
      <c r="T23" s="30">
        <f t="shared" si="15"/>
        <v>0</v>
      </c>
      <c r="U23" s="12"/>
      <c r="V23" s="12"/>
      <c r="W23" s="30">
        <f t="shared" si="16"/>
        <v>0</v>
      </c>
      <c r="X23" s="12">
        <f t="shared" si="17"/>
        <v>0</v>
      </c>
      <c r="Y23" s="12">
        <f t="shared" si="18"/>
        <v>0</v>
      </c>
      <c r="Z23" s="30">
        <f t="shared" si="19"/>
        <v>0</v>
      </c>
    </row>
    <row r="24" spans="2:26" hidden="1">
      <c r="B24" s="11"/>
      <c r="C24" s="12"/>
      <c r="D24" s="12"/>
      <c r="E24" s="30">
        <f t="shared" si="10"/>
        <v>0</v>
      </c>
      <c r="F24" s="12"/>
      <c r="G24" s="12"/>
      <c r="H24" s="30">
        <f t="shared" si="11"/>
        <v>0</v>
      </c>
      <c r="I24" s="12"/>
      <c r="J24" s="12"/>
      <c r="K24" s="30">
        <f t="shared" si="12"/>
        <v>0</v>
      </c>
      <c r="L24" s="12"/>
      <c r="M24" s="12"/>
      <c r="N24" s="30">
        <f t="shared" si="13"/>
        <v>0</v>
      </c>
      <c r="O24" s="12"/>
      <c r="P24" s="12"/>
      <c r="Q24" s="30">
        <f t="shared" si="14"/>
        <v>0</v>
      </c>
      <c r="R24" s="12"/>
      <c r="S24" s="12"/>
      <c r="T24" s="30">
        <f t="shared" si="15"/>
        <v>0</v>
      </c>
      <c r="U24" s="12"/>
      <c r="V24" s="12"/>
      <c r="W24" s="30">
        <f t="shared" si="16"/>
        <v>0</v>
      </c>
      <c r="X24" s="12">
        <f t="shared" si="17"/>
        <v>0</v>
      </c>
      <c r="Y24" s="12">
        <f t="shared" si="18"/>
        <v>0</v>
      </c>
      <c r="Z24" s="30">
        <f t="shared" si="19"/>
        <v>0</v>
      </c>
    </row>
    <row r="25" spans="2:26">
      <c r="E25" s="25"/>
      <c r="H25" s="25"/>
      <c r="K25" s="25"/>
      <c r="N25" s="25"/>
      <c r="Q25" s="25"/>
      <c r="T25" s="25"/>
      <c r="W25" s="39"/>
    </row>
    <row r="26" spans="2:26">
      <c r="B26" s="38" t="s">
        <v>210</v>
      </c>
      <c r="C26" s="5">
        <f>SUM(C9:C25)</f>
        <v>3</v>
      </c>
      <c r="D26" s="5">
        <f t="shared" ref="D26:Z26" si="20">SUM(D9:D25)</f>
        <v>0</v>
      </c>
      <c r="E26" s="29">
        <f t="shared" si="20"/>
        <v>3</v>
      </c>
      <c r="F26" s="5">
        <f t="shared" si="20"/>
        <v>7</v>
      </c>
      <c r="G26" s="5">
        <f t="shared" si="20"/>
        <v>1</v>
      </c>
      <c r="H26" s="29">
        <f t="shared" si="20"/>
        <v>8</v>
      </c>
      <c r="I26" s="5">
        <f t="shared" si="20"/>
        <v>4</v>
      </c>
      <c r="J26" s="5">
        <f t="shared" si="20"/>
        <v>3</v>
      </c>
      <c r="K26" s="29">
        <f t="shared" si="20"/>
        <v>7</v>
      </c>
      <c r="L26" s="5">
        <f t="shared" si="20"/>
        <v>4</v>
      </c>
      <c r="M26" s="5">
        <f t="shared" si="20"/>
        <v>0</v>
      </c>
      <c r="N26" s="29">
        <f t="shared" si="20"/>
        <v>4</v>
      </c>
      <c r="O26" s="5">
        <f t="shared" si="20"/>
        <v>2</v>
      </c>
      <c r="P26" s="5">
        <f t="shared" si="20"/>
        <v>0</v>
      </c>
      <c r="Q26" s="29">
        <f t="shared" si="20"/>
        <v>2</v>
      </c>
      <c r="R26" s="5">
        <f t="shared" si="20"/>
        <v>3</v>
      </c>
      <c r="S26" s="5">
        <f t="shared" si="20"/>
        <v>0</v>
      </c>
      <c r="T26" s="29">
        <f t="shared" si="20"/>
        <v>3</v>
      </c>
      <c r="U26" s="5">
        <f t="shared" si="20"/>
        <v>0</v>
      </c>
      <c r="V26" s="5">
        <f t="shared" si="20"/>
        <v>0</v>
      </c>
      <c r="W26" s="29">
        <f t="shared" si="20"/>
        <v>0</v>
      </c>
      <c r="X26" s="5">
        <f t="shared" si="20"/>
        <v>23</v>
      </c>
      <c r="Y26" s="5">
        <f t="shared" si="20"/>
        <v>4</v>
      </c>
      <c r="Z26" s="29">
        <f t="shared" si="20"/>
        <v>27</v>
      </c>
    </row>
    <row r="28" spans="2:26">
      <c r="B28" s="25" t="s">
        <v>204</v>
      </c>
    </row>
    <row r="30" spans="2:26">
      <c r="B30" s="35" t="s">
        <v>208</v>
      </c>
      <c r="C30" s="36"/>
      <c r="D30" s="36"/>
      <c r="E30" s="37" t="s">
        <v>13</v>
      </c>
    </row>
    <row r="31" spans="2:26">
      <c r="B31" s="31" t="s">
        <v>205</v>
      </c>
      <c r="C31" s="32"/>
      <c r="D31" s="33"/>
      <c r="E31" s="5">
        <v>3</v>
      </c>
    </row>
    <row r="32" spans="2:26">
      <c r="B32" s="31" t="s">
        <v>206</v>
      </c>
      <c r="C32" s="32"/>
      <c r="D32" s="33"/>
      <c r="E32" s="5">
        <v>3</v>
      </c>
    </row>
    <row r="33" spans="2:5">
      <c r="B33" s="31" t="s">
        <v>207</v>
      </c>
      <c r="C33" s="32"/>
      <c r="D33" s="33"/>
      <c r="E33" s="5">
        <v>1</v>
      </c>
    </row>
  </sheetData>
  <autoFilter ref="C8:Z8"/>
  <sortState ref="B9:Z18">
    <sortCondition descending="1" ref="Z9:Z18"/>
    <sortCondition ref="B9:B18"/>
  </sortState>
  <mergeCells count="10">
    <mergeCell ref="D4:E4"/>
    <mergeCell ref="B6:Z6"/>
    <mergeCell ref="C7:E7"/>
    <mergeCell ref="F7:H7"/>
    <mergeCell ref="I7:K7"/>
    <mergeCell ref="L7:N7"/>
    <mergeCell ref="O7:Q7"/>
    <mergeCell ref="R7:T7"/>
    <mergeCell ref="U7:W7"/>
    <mergeCell ref="X7:Z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6"/>
  <sheetViews>
    <sheetView workbookViewId="0">
      <pane ySplit="7" topLeftCell="A8" activePane="bottomLeft" state="frozen"/>
      <selection activeCell="J24" sqref="J24"/>
      <selection pane="bottomLeft" activeCell="N16" sqref="N16"/>
    </sheetView>
  </sheetViews>
  <sheetFormatPr defaultColWidth="10.83203125" defaultRowHeight="15.5"/>
  <cols>
    <col min="1" max="1" width="10.83203125" style="1"/>
    <col min="2" max="2" width="17.1640625" style="1" customWidth="1"/>
    <col min="3" max="16384" width="10.83203125" style="1"/>
  </cols>
  <sheetData>
    <row r="2" spans="2:10">
      <c r="B2" s="25" t="s">
        <v>209</v>
      </c>
    </row>
    <row r="3" spans="2:10">
      <c r="B3" s="25"/>
    </row>
    <row r="4" spans="2:10">
      <c r="B4" s="25" t="s">
        <v>217</v>
      </c>
      <c r="D4" s="67">
        <f ca="1">TODAY()</f>
        <v>44121</v>
      </c>
      <c r="E4" s="68"/>
    </row>
    <row r="6" spans="2:10" ht="26" customHeight="1">
      <c r="B6" s="112" t="s">
        <v>221</v>
      </c>
      <c r="C6" s="112"/>
      <c r="D6" s="112"/>
      <c r="E6" s="112"/>
      <c r="F6" s="112"/>
      <c r="G6" s="112"/>
      <c r="H6" s="112"/>
      <c r="I6" s="112"/>
      <c r="J6" s="112"/>
    </row>
    <row r="7" spans="2:10" ht="16" customHeight="1">
      <c r="B7" s="18" t="s">
        <v>89</v>
      </c>
      <c r="C7" s="17" t="s">
        <v>85</v>
      </c>
      <c r="D7" s="17" t="s">
        <v>88</v>
      </c>
      <c r="E7" s="17" t="s">
        <v>86</v>
      </c>
      <c r="F7" s="17" t="s">
        <v>87</v>
      </c>
      <c r="G7" s="17" t="s">
        <v>84</v>
      </c>
      <c r="H7" s="17" t="s">
        <v>93</v>
      </c>
      <c r="I7" s="17" t="s">
        <v>94</v>
      </c>
      <c r="J7" s="17" t="s">
        <v>101</v>
      </c>
    </row>
    <row r="8" spans="2:10">
      <c r="B8" s="10" t="s">
        <v>35</v>
      </c>
      <c r="C8" s="19"/>
      <c r="D8" s="19"/>
      <c r="E8" s="19">
        <v>3</v>
      </c>
      <c r="F8" s="19"/>
      <c r="G8" s="19"/>
      <c r="H8" s="19"/>
      <c r="I8" s="19"/>
      <c r="J8" s="34">
        <f t="shared" ref="J8:J34" si="0">SUM(C8:I8)</f>
        <v>3</v>
      </c>
    </row>
    <row r="9" spans="2:10">
      <c r="B9" s="10" t="s">
        <v>104</v>
      </c>
      <c r="C9" s="19"/>
      <c r="D9" s="19">
        <v>2</v>
      </c>
      <c r="E9" s="19"/>
      <c r="F9" s="19"/>
      <c r="G9" s="19"/>
      <c r="H9" s="19"/>
      <c r="I9" s="19"/>
      <c r="J9" s="34">
        <f t="shared" si="0"/>
        <v>2</v>
      </c>
    </row>
    <row r="10" spans="2:10">
      <c r="B10" s="10" t="s">
        <v>112</v>
      </c>
      <c r="C10" s="19"/>
      <c r="D10" s="19"/>
      <c r="E10" s="19"/>
      <c r="F10" s="19">
        <v>2</v>
      </c>
      <c r="G10" s="19"/>
      <c r="H10" s="19"/>
      <c r="I10" s="19"/>
      <c r="J10" s="34">
        <f t="shared" si="0"/>
        <v>2</v>
      </c>
    </row>
    <row r="11" spans="2:10">
      <c r="B11" s="10" t="s">
        <v>224</v>
      </c>
      <c r="C11" s="19"/>
      <c r="D11" s="19"/>
      <c r="E11" s="19"/>
      <c r="F11" s="19"/>
      <c r="G11" s="19">
        <v>1</v>
      </c>
      <c r="H11" s="19">
        <v>1</v>
      </c>
      <c r="I11" s="19"/>
      <c r="J11" s="34">
        <f t="shared" si="0"/>
        <v>2</v>
      </c>
    </row>
    <row r="12" spans="2:10">
      <c r="B12" s="10" t="s">
        <v>36</v>
      </c>
      <c r="C12" s="19"/>
      <c r="D12" s="19"/>
      <c r="E12" s="19"/>
      <c r="F12" s="19"/>
      <c r="G12" s="19">
        <v>1</v>
      </c>
      <c r="H12" s="19"/>
      <c r="I12" s="19"/>
      <c r="J12" s="34">
        <f t="shared" si="0"/>
        <v>1</v>
      </c>
    </row>
    <row r="13" spans="2:10">
      <c r="B13" s="10" t="s">
        <v>182</v>
      </c>
      <c r="C13" s="19"/>
      <c r="D13" s="19"/>
      <c r="E13" s="19"/>
      <c r="F13" s="19">
        <v>1</v>
      </c>
      <c r="G13" s="19"/>
      <c r="H13" s="19"/>
      <c r="I13" s="19"/>
      <c r="J13" s="34">
        <f t="shared" si="0"/>
        <v>1</v>
      </c>
    </row>
    <row r="14" spans="2:10">
      <c r="B14" s="10" t="s">
        <v>79</v>
      </c>
      <c r="C14" s="19"/>
      <c r="D14" s="19"/>
      <c r="E14" s="19"/>
      <c r="F14" s="19"/>
      <c r="G14" s="19">
        <v>1</v>
      </c>
      <c r="H14" s="19"/>
      <c r="I14" s="19"/>
      <c r="J14" s="34">
        <f t="shared" si="0"/>
        <v>1</v>
      </c>
    </row>
    <row r="15" spans="2:10">
      <c r="B15" s="10" t="s">
        <v>283</v>
      </c>
      <c r="C15" s="19"/>
      <c r="D15" s="19"/>
      <c r="E15" s="19"/>
      <c r="F15" s="19">
        <v>1</v>
      </c>
      <c r="G15" s="19"/>
      <c r="H15" s="19"/>
      <c r="I15" s="19"/>
      <c r="J15" s="34">
        <f t="shared" si="0"/>
        <v>1</v>
      </c>
    </row>
    <row r="16" spans="2:10">
      <c r="B16" s="10" t="s">
        <v>175</v>
      </c>
      <c r="C16" s="19"/>
      <c r="D16" s="19"/>
      <c r="E16" s="19"/>
      <c r="F16" s="19">
        <v>1</v>
      </c>
      <c r="G16" s="19"/>
      <c r="H16" s="19"/>
      <c r="I16" s="19"/>
      <c r="J16" s="34">
        <f t="shared" si="0"/>
        <v>1</v>
      </c>
    </row>
    <row r="17" spans="2:10">
      <c r="B17" s="10" t="s">
        <v>174</v>
      </c>
      <c r="C17" s="19">
        <v>1</v>
      </c>
      <c r="D17" s="19"/>
      <c r="E17" s="19"/>
      <c r="F17" s="19"/>
      <c r="G17" s="19"/>
      <c r="H17" s="19"/>
      <c r="I17" s="19"/>
      <c r="J17" s="34">
        <f t="shared" si="0"/>
        <v>1</v>
      </c>
    </row>
    <row r="18" spans="2:10">
      <c r="B18" s="10" t="s">
        <v>173</v>
      </c>
      <c r="C18" s="19"/>
      <c r="D18" s="19"/>
      <c r="E18" s="19"/>
      <c r="F18" s="19"/>
      <c r="G18" s="19"/>
      <c r="H18" s="19">
        <v>1</v>
      </c>
      <c r="I18" s="19"/>
      <c r="J18" s="34">
        <f t="shared" si="0"/>
        <v>1</v>
      </c>
    </row>
    <row r="19" spans="2:10">
      <c r="B19" s="10" t="s">
        <v>50</v>
      </c>
      <c r="C19" s="19"/>
      <c r="D19" s="19"/>
      <c r="E19" s="19"/>
      <c r="F19" s="19"/>
      <c r="G19" s="19">
        <v>1</v>
      </c>
      <c r="H19" s="19"/>
      <c r="I19" s="19"/>
      <c r="J19" s="34">
        <f t="shared" si="0"/>
        <v>1</v>
      </c>
    </row>
    <row r="20" spans="2:10">
      <c r="B20" s="10" t="s">
        <v>72</v>
      </c>
      <c r="C20" s="19"/>
      <c r="D20" s="19"/>
      <c r="E20" s="19"/>
      <c r="F20" s="19">
        <v>1</v>
      </c>
      <c r="G20" s="19"/>
      <c r="H20" s="19"/>
      <c r="I20" s="19"/>
      <c r="J20" s="34">
        <f t="shared" si="0"/>
        <v>1</v>
      </c>
    </row>
    <row r="21" spans="2:10">
      <c r="B21" s="10" t="s">
        <v>71</v>
      </c>
      <c r="C21" s="19">
        <v>1</v>
      </c>
      <c r="D21" s="19"/>
      <c r="E21" s="19"/>
      <c r="F21" s="19"/>
      <c r="G21" s="19"/>
      <c r="H21" s="19"/>
      <c r="I21" s="19"/>
      <c r="J21" s="34">
        <f t="shared" si="0"/>
        <v>1</v>
      </c>
    </row>
    <row r="22" spans="2:10">
      <c r="B22" s="10" t="s">
        <v>227</v>
      </c>
      <c r="C22" s="19">
        <v>1</v>
      </c>
      <c r="D22" s="19"/>
      <c r="E22" s="19"/>
      <c r="F22" s="19"/>
      <c r="G22" s="19"/>
      <c r="H22" s="19"/>
      <c r="I22" s="19"/>
      <c r="J22" s="34">
        <f t="shared" si="0"/>
        <v>1</v>
      </c>
    </row>
    <row r="23" spans="2:10">
      <c r="B23" s="10" t="s">
        <v>162</v>
      </c>
      <c r="C23" s="19"/>
      <c r="D23" s="19"/>
      <c r="E23" s="19">
        <v>1</v>
      </c>
      <c r="F23" s="19"/>
      <c r="G23" s="19"/>
      <c r="H23" s="19"/>
      <c r="I23" s="19"/>
      <c r="J23" s="34">
        <f t="shared" si="0"/>
        <v>1</v>
      </c>
    </row>
    <row r="24" spans="2:10">
      <c r="B24" s="10" t="s">
        <v>124</v>
      </c>
      <c r="C24" s="19">
        <v>1</v>
      </c>
      <c r="D24" s="19"/>
      <c r="E24" s="19"/>
      <c r="F24" s="19"/>
      <c r="G24" s="19"/>
      <c r="H24" s="19"/>
      <c r="I24" s="19"/>
      <c r="J24" s="34">
        <f t="shared" si="0"/>
        <v>1</v>
      </c>
    </row>
    <row r="25" spans="2:10">
      <c r="B25" s="10" t="s">
        <v>213</v>
      </c>
      <c r="C25" s="19">
        <v>1</v>
      </c>
      <c r="D25" s="19"/>
      <c r="E25" s="19"/>
      <c r="F25" s="19"/>
      <c r="G25" s="19"/>
      <c r="H25" s="19"/>
      <c r="I25" s="19"/>
      <c r="J25" s="34">
        <f t="shared" si="0"/>
        <v>1</v>
      </c>
    </row>
    <row r="26" spans="2:10">
      <c r="B26" s="10" t="s">
        <v>157</v>
      </c>
      <c r="C26" s="19"/>
      <c r="D26" s="19"/>
      <c r="E26" s="19"/>
      <c r="F26" s="19"/>
      <c r="G26" s="19"/>
      <c r="H26" s="19"/>
      <c r="I26" s="19">
        <v>1</v>
      </c>
      <c r="J26" s="34">
        <f t="shared" si="0"/>
        <v>1</v>
      </c>
    </row>
    <row r="27" spans="2:10">
      <c r="B27" s="10" t="s">
        <v>20</v>
      </c>
      <c r="C27" s="19"/>
      <c r="D27" s="19"/>
      <c r="E27" s="19"/>
      <c r="F27" s="19"/>
      <c r="G27" s="19"/>
      <c r="H27" s="19">
        <v>1</v>
      </c>
      <c r="I27" s="19"/>
      <c r="J27" s="34">
        <f t="shared" si="0"/>
        <v>1</v>
      </c>
    </row>
    <row r="28" spans="2:10">
      <c r="B28" s="10" t="s">
        <v>58</v>
      </c>
      <c r="C28" s="19">
        <v>1</v>
      </c>
      <c r="D28" s="19"/>
      <c r="E28" s="19"/>
      <c r="F28" s="19"/>
      <c r="G28" s="19"/>
      <c r="H28" s="19"/>
      <c r="I28" s="19"/>
      <c r="J28" s="34">
        <f t="shared" si="0"/>
        <v>1</v>
      </c>
    </row>
    <row r="29" spans="2:10">
      <c r="B29" s="10" t="s">
        <v>151</v>
      </c>
      <c r="C29" s="19"/>
      <c r="D29" s="19">
        <v>1</v>
      </c>
      <c r="E29" s="19"/>
      <c r="F29" s="19"/>
      <c r="G29" s="19"/>
      <c r="H29" s="19"/>
      <c r="I29" s="19"/>
      <c r="J29" s="34">
        <f t="shared" si="0"/>
        <v>1</v>
      </c>
    </row>
    <row r="30" spans="2:10">
      <c r="B30" s="10" t="s">
        <v>142</v>
      </c>
      <c r="C30" s="19"/>
      <c r="D30" s="19">
        <v>1</v>
      </c>
      <c r="E30" s="19"/>
      <c r="F30" s="19"/>
      <c r="G30" s="19"/>
      <c r="H30" s="19"/>
      <c r="I30" s="19"/>
      <c r="J30" s="34">
        <f t="shared" si="0"/>
        <v>1</v>
      </c>
    </row>
    <row r="31" spans="2:10">
      <c r="B31" s="10" t="s">
        <v>44</v>
      </c>
      <c r="C31" s="19"/>
      <c r="D31" s="19"/>
      <c r="E31" s="19">
        <v>1</v>
      </c>
      <c r="F31" s="19"/>
      <c r="G31" s="19"/>
      <c r="H31" s="19"/>
      <c r="I31" s="19"/>
      <c r="J31" s="34">
        <f t="shared" si="0"/>
        <v>1</v>
      </c>
    </row>
    <row r="32" spans="2:10">
      <c r="B32" s="10" t="s">
        <v>99</v>
      </c>
      <c r="C32" s="19"/>
      <c r="D32" s="19">
        <v>1</v>
      </c>
      <c r="E32" s="19"/>
      <c r="F32" s="19"/>
      <c r="G32" s="19"/>
      <c r="H32" s="19"/>
      <c r="I32" s="19"/>
      <c r="J32" s="34">
        <f t="shared" si="0"/>
        <v>1</v>
      </c>
    </row>
    <row r="33" spans="2:10">
      <c r="B33" s="10" t="s">
        <v>109</v>
      </c>
      <c r="C33" s="19"/>
      <c r="D33" s="19"/>
      <c r="E33" s="19">
        <v>1</v>
      </c>
      <c r="F33" s="19"/>
      <c r="G33" s="19"/>
      <c r="H33" s="19"/>
      <c r="I33" s="19"/>
      <c r="J33" s="34">
        <f t="shared" si="0"/>
        <v>1</v>
      </c>
    </row>
    <row r="34" spans="2:10">
      <c r="B34" s="10" t="s">
        <v>42</v>
      </c>
      <c r="C34" s="19"/>
      <c r="D34" s="19"/>
      <c r="E34" s="19"/>
      <c r="F34" s="19"/>
      <c r="G34" s="19"/>
      <c r="H34" s="19">
        <v>1</v>
      </c>
      <c r="I34" s="19"/>
      <c r="J34" s="34">
        <f t="shared" si="0"/>
        <v>1</v>
      </c>
    </row>
    <row r="35" spans="2:10">
      <c r="J35" s="25"/>
    </row>
    <row r="36" spans="2:10">
      <c r="B36" s="38" t="s">
        <v>210</v>
      </c>
      <c r="C36" s="5">
        <f>SUM(C8:C35)</f>
        <v>6</v>
      </c>
      <c r="D36" s="5">
        <f t="shared" ref="D36:J36" si="1">SUM(D8:D35)</f>
        <v>5</v>
      </c>
      <c r="E36" s="5">
        <f t="shared" si="1"/>
        <v>6</v>
      </c>
      <c r="F36" s="5">
        <f t="shared" si="1"/>
        <v>6</v>
      </c>
      <c r="G36" s="5">
        <f t="shared" si="1"/>
        <v>4</v>
      </c>
      <c r="H36" s="5">
        <f t="shared" si="1"/>
        <v>4</v>
      </c>
      <c r="I36" s="5">
        <f t="shared" si="1"/>
        <v>1</v>
      </c>
      <c r="J36" s="29">
        <f t="shared" si="1"/>
        <v>32</v>
      </c>
    </row>
  </sheetData>
  <autoFilter ref="C7:J7"/>
  <sortState ref="B8:J34">
    <sortCondition descending="1" ref="J8:J34"/>
    <sortCondition ref="B8:B34"/>
  </sortState>
  <mergeCells count="2">
    <mergeCell ref="B6:J6"/>
    <mergeCell ref="D4:E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workbookViewId="0">
      <pane ySplit="7" topLeftCell="A8" activePane="bottomLeft" state="frozen"/>
      <selection activeCell="J24" sqref="J24"/>
      <selection pane="bottomLeft" activeCell="L17" sqref="L17"/>
    </sheetView>
  </sheetViews>
  <sheetFormatPr defaultColWidth="10.83203125" defaultRowHeight="15.5"/>
  <cols>
    <col min="1" max="1" width="10.83203125" style="1"/>
    <col min="2" max="2" width="16.83203125" style="1" customWidth="1"/>
    <col min="3" max="16384" width="10.83203125" style="1"/>
  </cols>
  <sheetData>
    <row r="2" spans="2:10">
      <c r="B2" s="25" t="s">
        <v>209</v>
      </c>
    </row>
    <row r="3" spans="2:10">
      <c r="B3" s="25"/>
    </row>
    <row r="4" spans="2:10">
      <c r="B4" s="25" t="s">
        <v>217</v>
      </c>
      <c r="D4" s="113">
        <f ca="1">TODAY()</f>
        <v>44121</v>
      </c>
      <c r="E4" s="114"/>
    </row>
    <row r="6" spans="2:10" ht="26">
      <c r="B6" s="112" t="s">
        <v>222</v>
      </c>
      <c r="C6" s="112"/>
      <c r="D6" s="112"/>
      <c r="E6" s="112"/>
      <c r="F6" s="112"/>
      <c r="G6" s="112"/>
      <c r="H6" s="112"/>
      <c r="I6" s="112"/>
      <c r="J6" s="112"/>
    </row>
    <row r="7" spans="2:10">
      <c r="B7" s="18" t="s">
        <v>89</v>
      </c>
      <c r="C7" s="17" t="s">
        <v>85</v>
      </c>
      <c r="D7" s="17" t="s">
        <v>88</v>
      </c>
      <c r="E7" s="17" t="s">
        <v>86</v>
      </c>
      <c r="F7" s="17" t="s">
        <v>87</v>
      </c>
      <c r="G7" s="17" t="s">
        <v>84</v>
      </c>
      <c r="H7" s="17" t="s">
        <v>93</v>
      </c>
      <c r="I7" s="17" t="s">
        <v>94</v>
      </c>
      <c r="J7" s="17" t="s">
        <v>101</v>
      </c>
    </row>
    <row r="8" spans="2:10">
      <c r="B8" s="10" t="s">
        <v>62</v>
      </c>
      <c r="C8" s="19">
        <v>2</v>
      </c>
      <c r="D8" s="19"/>
      <c r="E8" s="19"/>
      <c r="F8" s="19"/>
      <c r="G8" s="19"/>
      <c r="H8" s="19"/>
      <c r="I8" s="19"/>
      <c r="J8" s="19">
        <f t="shared" ref="J8:J35" si="0">SUM(C8:I8)</f>
        <v>2</v>
      </c>
    </row>
    <row r="9" spans="2:10">
      <c r="B9" s="10" t="s">
        <v>92</v>
      </c>
      <c r="C9" s="19"/>
      <c r="D9" s="19"/>
      <c r="E9" s="19">
        <v>1</v>
      </c>
      <c r="F9" s="19">
        <v>1</v>
      </c>
      <c r="G9" s="19"/>
      <c r="H9" s="19"/>
      <c r="I9" s="19"/>
      <c r="J9" s="19">
        <f t="shared" si="0"/>
        <v>2</v>
      </c>
    </row>
    <row r="10" spans="2:10">
      <c r="B10" s="10" t="s">
        <v>60</v>
      </c>
      <c r="C10" s="19"/>
      <c r="D10" s="19"/>
      <c r="E10" s="19"/>
      <c r="F10" s="19">
        <v>2</v>
      </c>
      <c r="G10" s="19"/>
      <c r="H10" s="19"/>
      <c r="I10" s="19"/>
      <c r="J10" s="19">
        <f t="shared" si="0"/>
        <v>2</v>
      </c>
    </row>
    <row r="11" spans="2:10">
      <c r="B11" s="10" t="s">
        <v>25</v>
      </c>
      <c r="C11" s="19"/>
      <c r="D11" s="19"/>
      <c r="E11" s="19"/>
      <c r="F11" s="19"/>
      <c r="G11" s="19"/>
      <c r="H11" s="19">
        <v>2</v>
      </c>
      <c r="I11" s="19"/>
      <c r="J11" s="19">
        <f t="shared" si="0"/>
        <v>2</v>
      </c>
    </row>
    <row r="12" spans="2:10">
      <c r="B12" s="10" t="s">
        <v>191</v>
      </c>
      <c r="C12" s="19"/>
      <c r="D12" s="19"/>
      <c r="E12" s="19"/>
      <c r="F12" s="19"/>
      <c r="G12" s="19">
        <v>1</v>
      </c>
      <c r="H12" s="19"/>
      <c r="I12" s="19"/>
      <c r="J12" s="19">
        <f t="shared" si="0"/>
        <v>1</v>
      </c>
    </row>
    <row r="13" spans="2:10">
      <c r="B13" s="10" t="s">
        <v>276</v>
      </c>
      <c r="C13" s="19"/>
      <c r="D13" s="19"/>
      <c r="E13" s="19"/>
      <c r="F13" s="19">
        <v>1</v>
      </c>
      <c r="G13" s="19"/>
      <c r="H13" s="19"/>
      <c r="I13" s="19"/>
      <c r="J13" s="19">
        <f t="shared" si="0"/>
        <v>1</v>
      </c>
    </row>
    <row r="14" spans="2:10">
      <c r="B14" s="10" t="s">
        <v>258</v>
      </c>
      <c r="C14" s="19"/>
      <c r="D14" s="19">
        <v>1</v>
      </c>
      <c r="E14" s="19"/>
      <c r="F14" s="19"/>
      <c r="G14" s="19"/>
      <c r="H14" s="19"/>
      <c r="I14" s="19"/>
      <c r="J14" s="19">
        <f t="shared" si="0"/>
        <v>1</v>
      </c>
    </row>
    <row r="15" spans="2:10">
      <c r="B15" s="10" t="s">
        <v>188</v>
      </c>
      <c r="C15" s="19"/>
      <c r="D15" s="19"/>
      <c r="E15" s="19">
        <v>1</v>
      </c>
      <c r="F15" s="19"/>
      <c r="G15" s="19"/>
      <c r="H15" s="19"/>
      <c r="I15" s="19"/>
      <c r="J15" s="19">
        <f t="shared" si="0"/>
        <v>1</v>
      </c>
    </row>
    <row r="16" spans="2:10">
      <c r="B16" s="10" t="s">
        <v>36</v>
      </c>
      <c r="C16" s="19"/>
      <c r="D16" s="19"/>
      <c r="E16" s="19"/>
      <c r="F16" s="19"/>
      <c r="G16" s="19">
        <v>1</v>
      </c>
      <c r="H16" s="19"/>
      <c r="I16" s="19"/>
      <c r="J16" s="19">
        <f t="shared" si="0"/>
        <v>1</v>
      </c>
    </row>
    <row r="17" spans="2:10">
      <c r="B17" s="10" t="s">
        <v>182</v>
      </c>
      <c r="C17" s="19"/>
      <c r="D17" s="19"/>
      <c r="E17" s="19"/>
      <c r="F17" s="19">
        <v>1</v>
      </c>
      <c r="G17" s="19"/>
      <c r="H17" s="19"/>
      <c r="I17" s="19"/>
      <c r="J17" s="19">
        <f t="shared" si="0"/>
        <v>1</v>
      </c>
    </row>
    <row r="18" spans="2:10">
      <c r="B18" s="10" t="s">
        <v>79</v>
      </c>
      <c r="C18" s="19"/>
      <c r="D18" s="19"/>
      <c r="E18" s="19"/>
      <c r="F18" s="19"/>
      <c r="G18" s="19">
        <v>1</v>
      </c>
      <c r="H18" s="19"/>
      <c r="I18" s="19"/>
      <c r="J18" s="19">
        <f t="shared" si="0"/>
        <v>1</v>
      </c>
    </row>
    <row r="19" spans="2:10">
      <c r="B19" s="10" t="s">
        <v>34</v>
      </c>
      <c r="C19" s="19"/>
      <c r="D19" s="19"/>
      <c r="E19" s="19">
        <v>1</v>
      </c>
      <c r="F19" s="19"/>
      <c r="G19" s="19"/>
      <c r="H19" s="19"/>
      <c r="I19" s="19"/>
      <c r="J19" s="19">
        <f t="shared" si="0"/>
        <v>1</v>
      </c>
    </row>
    <row r="20" spans="2:10">
      <c r="B20" s="10" t="s">
        <v>72</v>
      </c>
      <c r="C20" s="19"/>
      <c r="D20" s="19">
        <v>1</v>
      </c>
      <c r="E20" s="19"/>
      <c r="F20" s="19"/>
      <c r="G20" s="19"/>
      <c r="H20" s="19"/>
      <c r="I20" s="19"/>
      <c r="J20" s="19">
        <f t="shared" si="0"/>
        <v>1</v>
      </c>
    </row>
    <row r="21" spans="2:10">
      <c r="B21" s="10" t="s">
        <v>71</v>
      </c>
      <c r="C21" s="19">
        <v>1</v>
      </c>
      <c r="D21" s="19"/>
      <c r="E21" s="19"/>
      <c r="F21" s="19"/>
      <c r="G21" s="19"/>
      <c r="H21" s="19"/>
      <c r="I21" s="19"/>
      <c r="J21" s="19">
        <f t="shared" si="0"/>
        <v>1</v>
      </c>
    </row>
    <row r="22" spans="2:10">
      <c r="B22" s="10" t="s">
        <v>54</v>
      </c>
      <c r="C22" s="19"/>
      <c r="D22" s="19">
        <v>1</v>
      </c>
      <c r="E22" s="19"/>
      <c r="F22" s="19"/>
      <c r="G22" s="19"/>
      <c r="H22" s="19"/>
      <c r="I22" s="19"/>
      <c r="J22" s="19">
        <f t="shared" si="0"/>
        <v>1</v>
      </c>
    </row>
    <row r="23" spans="2:10">
      <c r="B23" s="10" t="s">
        <v>97</v>
      </c>
      <c r="C23" s="19"/>
      <c r="D23" s="19"/>
      <c r="E23" s="19"/>
      <c r="F23" s="19">
        <v>1</v>
      </c>
      <c r="G23" s="19"/>
      <c r="H23" s="19"/>
      <c r="I23" s="19"/>
      <c r="J23" s="19">
        <f t="shared" si="0"/>
        <v>1</v>
      </c>
    </row>
    <row r="24" spans="2:10">
      <c r="B24" s="10" t="s">
        <v>213</v>
      </c>
      <c r="C24" s="19">
        <v>1</v>
      </c>
      <c r="D24" s="19"/>
      <c r="E24" s="19"/>
      <c r="F24" s="19"/>
      <c r="G24" s="19"/>
      <c r="H24" s="19"/>
      <c r="I24" s="19"/>
      <c r="J24" s="19">
        <f t="shared" si="0"/>
        <v>1</v>
      </c>
    </row>
    <row r="25" spans="2:10">
      <c r="B25" s="10" t="s">
        <v>105</v>
      </c>
      <c r="C25" s="19"/>
      <c r="D25" s="19">
        <v>1</v>
      </c>
      <c r="E25" s="19"/>
      <c r="F25" s="19"/>
      <c r="G25" s="19"/>
      <c r="H25" s="19"/>
      <c r="I25" s="19"/>
      <c r="J25" s="19">
        <f t="shared" si="0"/>
        <v>1</v>
      </c>
    </row>
    <row r="26" spans="2:10">
      <c r="B26" s="10" t="s">
        <v>20</v>
      </c>
      <c r="C26" s="19"/>
      <c r="D26" s="19"/>
      <c r="E26" s="19"/>
      <c r="F26" s="19"/>
      <c r="G26" s="19"/>
      <c r="H26" s="19">
        <v>1</v>
      </c>
      <c r="I26" s="19"/>
      <c r="J26" s="19">
        <f t="shared" si="0"/>
        <v>1</v>
      </c>
    </row>
    <row r="27" spans="2:10">
      <c r="B27" s="10" t="s">
        <v>113</v>
      </c>
      <c r="C27" s="19"/>
      <c r="D27" s="19"/>
      <c r="E27" s="19">
        <v>1</v>
      </c>
      <c r="F27" s="19"/>
      <c r="G27" s="19"/>
      <c r="H27" s="19"/>
      <c r="I27" s="19"/>
      <c r="J27" s="19">
        <f t="shared" si="0"/>
        <v>1</v>
      </c>
    </row>
    <row r="28" spans="2:10">
      <c r="B28" s="10" t="s">
        <v>154</v>
      </c>
      <c r="C28" s="19"/>
      <c r="D28" s="19"/>
      <c r="E28" s="19"/>
      <c r="F28" s="19"/>
      <c r="G28" s="19"/>
      <c r="H28" s="19"/>
      <c r="I28" s="19">
        <v>1</v>
      </c>
      <c r="J28" s="19">
        <f t="shared" si="0"/>
        <v>1</v>
      </c>
    </row>
    <row r="29" spans="2:10">
      <c r="B29" s="10" t="s">
        <v>58</v>
      </c>
      <c r="C29" s="19">
        <v>1</v>
      </c>
      <c r="D29" s="19"/>
      <c r="E29" s="19"/>
      <c r="F29" s="19"/>
      <c r="G29" s="19"/>
      <c r="H29" s="19"/>
      <c r="I29" s="19"/>
      <c r="J29" s="19">
        <f t="shared" si="0"/>
        <v>1</v>
      </c>
    </row>
    <row r="30" spans="2:10">
      <c r="B30" s="10" t="s">
        <v>29</v>
      </c>
      <c r="C30" s="19"/>
      <c r="D30" s="19"/>
      <c r="E30" s="19">
        <v>1</v>
      </c>
      <c r="F30" s="19"/>
      <c r="G30" s="19"/>
      <c r="H30" s="19"/>
      <c r="I30" s="19"/>
      <c r="J30" s="19">
        <f t="shared" si="0"/>
        <v>1</v>
      </c>
    </row>
    <row r="31" spans="2:10">
      <c r="B31" s="10" t="s">
        <v>151</v>
      </c>
      <c r="C31" s="19"/>
      <c r="D31" s="19">
        <v>1</v>
      </c>
      <c r="E31" s="19"/>
      <c r="F31" s="19"/>
      <c r="G31" s="19"/>
      <c r="H31" s="19"/>
      <c r="I31" s="19"/>
      <c r="J31" s="19">
        <f t="shared" si="0"/>
        <v>1</v>
      </c>
    </row>
    <row r="32" spans="2:10">
      <c r="B32" s="10" t="s">
        <v>44</v>
      </c>
      <c r="C32" s="19"/>
      <c r="D32" s="19"/>
      <c r="E32" s="19">
        <v>1</v>
      </c>
      <c r="F32" s="19"/>
      <c r="G32" s="19"/>
      <c r="H32" s="19"/>
      <c r="I32" s="19"/>
      <c r="J32" s="19">
        <f t="shared" si="0"/>
        <v>1</v>
      </c>
    </row>
    <row r="33" spans="2:10">
      <c r="B33" s="10" t="s">
        <v>45</v>
      </c>
      <c r="C33" s="19">
        <v>1</v>
      </c>
      <c r="D33" s="19"/>
      <c r="E33" s="19"/>
      <c r="F33" s="19"/>
      <c r="G33" s="19"/>
      <c r="H33" s="19"/>
      <c r="I33" s="19"/>
      <c r="J33" s="19">
        <f t="shared" si="0"/>
        <v>1</v>
      </c>
    </row>
    <row r="34" spans="2:10">
      <c r="B34" s="10" t="s">
        <v>37</v>
      </c>
      <c r="C34" s="19"/>
      <c r="D34" s="19"/>
      <c r="E34" s="19"/>
      <c r="F34" s="19"/>
      <c r="G34" s="19">
        <v>1</v>
      </c>
      <c r="H34" s="19"/>
      <c r="I34" s="19"/>
      <c r="J34" s="19">
        <f t="shared" si="0"/>
        <v>1</v>
      </c>
    </row>
    <row r="35" spans="2:10">
      <c r="B35" s="10" t="s">
        <v>134</v>
      </c>
      <c r="C35" s="19"/>
      <c r="D35" s="19"/>
      <c r="E35" s="19"/>
      <c r="F35" s="19"/>
      <c r="G35" s="19"/>
      <c r="H35" s="19">
        <v>1</v>
      </c>
      <c r="I35" s="19"/>
      <c r="J35" s="19">
        <f t="shared" si="0"/>
        <v>1</v>
      </c>
    </row>
    <row r="37" spans="2:10">
      <c r="B37" s="38" t="s">
        <v>210</v>
      </c>
      <c r="C37" s="5">
        <f>SUM(C8:C36)</f>
        <v>6</v>
      </c>
      <c r="D37" s="5">
        <f>SUM(D8:D36)</f>
        <v>5</v>
      </c>
      <c r="E37" s="5">
        <f>SUM(E8:E36)</f>
        <v>6</v>
      </c>
      <c r="F37" s="5">
        <f>SUM(F8:F36)</f>
        <v>6</v>
      </c>
      <c r="G37" s="5">
        <f t="shared" ref="G37:J37" si="1">SUM(G8:G36)</f>
        <v>4</v>
      </c>
      <c r="H37" s="5">
        <f t="shared" si="1"/>
        <v>4</v>
      </c>
      <c r="I37" s="5">
        <f t="shared" si="1"/>
        <v>1</v>
      </c>
      <c r="J37" s="5">
        <f t="shared" si="1"/>
        <v>32</v>
      </c>
    </row>
  </sheetData>
  <sortState ref="B8:J35">
    <sortCondition descending="1" ref="J8:J35"/>
    <sortCondition ref="B8:B35"/>
  </sortState>
  <mergeCells count="2">
    <mergeCell ref="B6:J6"/>
    <mergeCell ref="D4:E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opLeftCell="A41" workbookViewId="0">
      <selection activeCell="J29" sqref="J29"/>
    </sheetView>
  </sheetViews>
  <sheetFormatPr defaultColWidth="10.83203125" defaultRowHeight="15.5"/>
  <cols>
    <col min="1" max="1" width="5.83203125" style="1" customWidth="1"/>
    <col min="2" max="2" width="23.1640625" style="1" bestFit="1" customWidth="1"/>
    <col min="3" max="3" width="10.5" style="1" bestFit="1" customWidth="1"/>
    <col min="4" max="4" width="17.1640625" style="1" bestFit="1" customWidth="1"/>
    <col min="5" max="5" width="10.5" style="1" bestFit="1" customWidth="1"/>
    <col min="6" max="10" width="10.83203125" style="1"/>
    <col min="11" max="11" width="7" style="1" customWidth="1"/>
    <col min="12" max="16384" width="10.83203125" style="1"/>
  </cols>
  <sheetData>
    <row r="2" spans="2:10" ht="26">
      <c r="B2" s="26" t="s">
        <v>326</v>
      </c>
    </row>
    <row r="3" spans="2:10" ht="26">
      <c r="B3" s="26"/>
    </row>
    <row r="4" spans="2:10">
      <c r="B4" s="54" t="s">
        <v>89</v>
      </c>
      <c r="C4" s="54" t="s">
        <v>214</v>
      </c>
      <c r="D4" s="54" t="s">
        <v>306</v>
      </c>
      <c r="F4" s="115" t="s">
        <v>215</v>
      </c>
      <c r="G4" s="116"/>
      <c r="H4" s="116"/>
      <c r="I4" s="116"/>
      <c r="J4" s="116"/>
    </row>
    <row r="5" spans="2:10" ht="16" customHeight="1">
      <c r="B5" s="50" t="s">
        <v>96</v>
      </c>
      <c r="C5" s="51">
        <v>20</v>
      </c>
      <c r="D5" s="53">
        <v>44113</v>
      </c>
      <c r="F5" s="42"/>
      <c r="G5" s="42"/>
      <c r="H5" s="42"/>
      <c r="I5" s="42"/>
      <c r="J5" s="42"/>
    </row>
    <row r="6" spans="2:10" ht="16" customHeight="1">
      <c r="B6" s="50" t="s">
        <v>322</v>
      </c>
      <c r="C6" s="51">
        <v>10</v>
      </c>
      <c r="D6" s="53">
        <v>44114</v>
      </c>
      <c r="F6" s="117" t="s">
        <v>229</v>
      </c>
      <c r="G6" s="118"/>
      <c r="H6" s="118"/>
      <c r="I6" s="118"/>
      <c r="J6" s="118"/>
    </row>
    <row r="7" spans="2:10" ht="16" customHeight="1">
      <c r="B7" s="50" t="s">
        <v>258</v>
      </c>
      <c r="C7" s="51">
        <v>10</v>
      </c>
      <c r="D7" s="53">
        <v>44114</v>
      </c>
      <c r="F7" s="118"/>
      <c r="G7" s="118"/>
      <c r="H7" s="118"/>
      <c r="I7" s="118"/>
      <c r="J7" s="118"/>
    </row>
    <row r="8" spans="2:10" ht="16" customHeight="1">
      <c r="B8" s="50" t="s">
        <v>57</v>
      </c>
      <c r="C8" s="51">
        <v>10</v>
      </c>
      <c r="D8" s="53">
        <v>44114</v>
      </c>
      <c r="F8" s="118"/>
      <c r="G8" s="118"/>
      <c r="H8" s="118"/>
      <c r="I8" s="118"/>
      <c r="J8" s="118"/>
    </row>
    <row r="9" spans="2:10" ht="16" customHeight="1">
      <c r="B9" s="50" t="s">
        <v>299</v>
      </c>
      <c r="C9" s="51">
        <v>10</v>
      </c>
      <c r="D9" s="53">
        <v>44115</v>
      </c>
      <c r="F9" s="45"/>
      <c r="G9" s="45"/>
      <c r="H9" s="45"/>
      <c r="I9" s="45"/>
      <c r="J9" s="45"/>
    </row>
    <row r="10" spans="2:10" ht="16" customHeight="1">
      <c r="B10" s="50" t="s">
        <v>151</v>
      </c>
      <c r="C10" s="51">
        <v>10</v>
      </c>
      <c r="D10" s="53">
        <v>44114</v>
      </c>
      <c r="F10" s="117" t="s">
        <v>216</v>
      </c>
      <c r="G10" s="119"/>
      <c r="H10" s="119"/>
      <c r="I10" s="119"/>
      <c r="J10" s="119"/>
    </row>
    <row r="11" spans="2:10" ht="16" customHeight="1">
      <c r="B11" s="50" t="s">
        <v>142</v>
      </c>
      <c r="C11" s="51">
        <v>10</v>
      </c>
      <c r="D11" s="53">
        <v>44114</v>
      </c>
      <c r="F11" s="119"/>
      <c r="G11" s="119"/>
      <c r="H11" s="119"/>
      <c r="I11" s="119"/>
      <c r="J11" s="119"/>
    </row>
    <row r="12" spans="2:10" ht="16" customHeight="1">
      <c r="B12" s="50" t="s">
        <v>73</v>
      </c>
      <c r="C12" s="51">
        <v>10</v>
      </c>
      <c r="D12" s="53">
        <v>44114</v>
      </c>
      <c r="F12" s="119"/>
      <c r="G12" s="119"/>
      <c r="H12" s="119"/>
      <c r="I12" s="119"/>
      <c r="J12" s="119"/>
    </row>
    <row r="13" spans="2:10" ht="16" customHeight="1">
      <c r="B13" s="50" t="s">
        <v>90</v>
      </c>
      <c r="C13" s="51">
        <v>10</v>
      </c>
      <c r="D13" s="53">
        <v>44115</v>
      </c>
      <c r="F13" s="119"/>
      <c r="G13" s="119"/>
      <c r="H13" s="119"/>
      <c r="I13" s="119"/>
      <c r="J13" s="119"/>
    </row>
    <row r="14" spans="2:10" ht="16" customHeight="1">
      <c r="B14" s="50" t="s">
        <v>166</v>
      </c>
      <c r="C14" s="51">
        <v>10</v>
      </c>
      <c r="D14" s="53">
        <v>44108</v>
      </c>
      <c r="F14" s="119"/>
      <c r="G14" s="119"/>
      <c r="H14" s="119"/>
      <c r="I14" s="119"/>
      <c r="J14" s="119"/>
    </row>
    <row r="15" spans="2:10" ht="16" customHeight="1">
      <c r="B15" s="50" t="s">
        <v>162</v>
      </c>
      <c r="C15" s="51">
        <v>10</v>
      </c>
      <c r="D15" s="53">
        <v>44115</v>
      </c>
      <c r="F15" s="45"/>
      <c r="G15" s="45"/>
      <c r="H15" s="45"/>
      <c r="I15" s="45"/>
      <c r="J15" s="45"/>
    </row>
    <row r="16" spans="2:10" ht="16" customHeight="1">
      <c r="B16" s="50" t="s">
        <v>155</v>
      </c>
      <c r="C16" s="51">
        <v>5</v>
      </c>
      <c r="D16" s="53">
        <v>44114</v>
      </c>
      <c r="F16" s="115" t="s">
        <v>228</v>
      </c>
      <c r="G16" s="120"/>
      <c r="H16" s="120"/>
      <c r="I16" s="120"/>
      <c r="J16" s="120"/>
    </row>
    <row r="17" spans="2:10" ht="16" customHeight="1">
      <c r="B17" s="50" t="s">
        <v>188</v>
      </c>
      <c r="C17" s="51">
        <v>5</v>
      </c>
      <c r="D17" s="53">
        <v>44115</v>
      </c>
      <c r="F17" s="45"/>
      <c r="G17" s="45"/>
      <c r="H17" s="45"/>
      <c r="I17" s="45"/>
      <c r="J17" s="45"/>
    </row>
    <row r="18" spans="2:10" ht="16" customHeight="1">
      <c r="B18" s="50" t="s">
        <v>45</v>
      </c>
      <c r="C18" s="51">
        <v>5</v>
      </c>
      <c r="D18" s="53">
        <v>44114</v>
      </c>
      <c r="F18" s="117" t="s">
        <v>230</v>
      </c>
      <c r="G18" s="119"/>
      <c r="H18" s="119"/>
      <c r="I18" s="119"/>
      <c r="J18" s="119"/>
    </row>
    <row r="19" spans="2:10" ht="16" customHeight="1">
      <c r="B19" s="50" t="s">
        <v>164</v>
      </c>
      <c r="C19" s="51">
        <v>5</v>
      </c>
      <c r="D19" s="53">
        <v>44114</v>
      </c>
      <c r="F19" s="119"/>
      <c r="G19" s="119"/>
      <c r="H19" s="119"/>
      <c r="I19" s="119"/>
      <c r="J19" s="119"/>
    </row>
    <row r="20" spans="2:10" ht="16" customHeight="1">
      <c r="B20" s="50" t="s">
        <v>113</v>
      </c>
      <c r="C20" s="51">
        <v>5</v>
      </c>
      <c r="D20" s="53">
        <v>44115</v>
      </c>
      <c r="F20" s="119"/>
      <c r="G20" s="119"/>
      <c r="H20" s="119"/>
      <c r="I20" s="119"/>
      <c r="J20" s="119"/>
    </row>
    <row r="21" spans="2:10" ht="16" customHeight="1">
      <c r="B21" s="50" t="s">
        <v>190</v>
      </c>
      <c r="C21" s="51">
        <v>5</v>
      </c>
      <c r="D21" s="53">
        <v>44114</v>
      </c>
      <c r="F21" s="119"/>
      <c r="G21" s="119"/>
      <c r="H21" s="119"/>
      <c r="I21" s="119"/>
      <c r="J21" s="119"/>
    </row>
    <row r="22" spans="2:10" ht="16" customHeight="1">
      <c r="B22" s="50" t="s">
        <v>141</v>
      </c>
      <c r="C22" s="51">
        <v>5</v>
      </c>
      <c r="D22" s="53">
        <v>44114</v>
      </c>
      <c r="F22" s="121"/>
      <c r="G22" s="121"/>
      <c r="H22" s="121"/>
      <c r="I22" s="121"/>
      <c r="J22" s="121"/>
    </row>
    <row r="23" spans="2:10">
      <c r="B23" s="55" t="s">
        <v>211</v>
      </c>
      <c r="C23" s="56">
        <v>155</v>
      </c>
      <c r="D23" s="57">
        <v>44108</v>
      </c>
    </row>
    <row r="25" spans="2:10">
      <c r="B25" s="58" t="s">
        <v>323</v>
      </c>
      <c r="C25" s="43"/>
      <c r="D25" s="43"/>
    </row>
    <row r="26" spans="2:10">
      <c r="B26" s="59" t="s">
        <v>324</v>
      </c>
    </row>
    <row r="27" spans="2:10">
      <c r="B27" s="59" t="s">
        <v>325</v>
      </c>
    </row>
  </sheetData>
  <mergeCells count="5">
    <mergeCell ref="F4:J4"/>
    <mergeCell ref="F6:J8"/>
    <mergeCell ref="F10:J14"/>
    <mergeCell ref="F16:J16"/>
    <mergeCell ref="F18:J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Registration Membership Slate S</vt:lpstr>
      <vt:lpstr>Results</vt:lpstr>
      <vt:lpstr>Goal scorers</vt:lpstr>
      <vt:lpstr>Assists</vt:lpstr>
      <vt:lpstr>Golden gloves</vt:lpstr>
      <vt:lpstr>MOTM</vt:lpstr>
      <vt:lpstr>DOTD</vt:lpstr>
      <vt:lpstr>Overdue debtors list</vt:lpstr>
      <vt:lpstr>'Registration Membership Slate 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Reed</dc:creator>
  <cp:lastModifiedBy>Matthew Haswell</cp:lastModifiedBy>
  <cp:lastPrinted>2020-09-14T17:37:57Z</cp:lastPrinted>
  <dcterms:created xsi:type="dcterms:W3CDTF">2019-09-14T13:15:40Z</dcterms:created>
  <dcterms:modified xsi:type="dcterms:W3CDTF">2020-10-17T19:28:09Z</dcterms:modified>
</cp:coreProperties>
</file>